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H:\Desktop\Desktop\Έντυπα Ιστοσελίδας\2023\"/>
    </mc:Choice>
  </mc:AlternateContent>
  <xr:revisionPtr revIDLastSave="0" documentId="13_ncr:1_{5C6C4B3C-6B86-459F-888B-9D60A2A5427B}" xr6:coauthVersionLast="47" xr6:coauthVersionMax="47" xr10:uidLastSave="{00000000-0000-0000-0000-000000000000}"/>
  <bookViews>
    <workbookView xWindow="-120" yWindow="-120" windowWidth="29040" windowHeight="15840" tabRatio="806" firstSheet="14" activeTab="19" xr2:uid="{00000000-000D-0000-FFFF-FFFF00000000}"/>
  </bookViews>
  <sheets>
    <sheet name="LEAVE JAN-JUN 2011" sheetId="37" state="hidden" r:id="rId1"/>
    <sheet name="ΓΛ44 ΙΖ Jan 2019-Dec 2019 (2)" sheetId="50" r:id="rId2"/>
    <sheet name="ΓΛ44Β (Αξιωμ) Μar 2019-Dec  (2)" sheetId="51" r:id="rId3"/>
    <sheet name="LEAVE JUL 2011-DEC 2017" sheetId="38" r:id="rId4"/>
    <sheet name="Γ.Λ. 44Ι 1.7.11-31.12.17 WRONG" sheetId="17" state="hidden" r:id="rId5"/>
    <sheet name="Γ.Λ.44Ι JUL 2011-DEC 2017 " sheetId="41" r:id="rId6"/>
    <sheet name="LEAVE Jan 2018-June 2018" sheetId="44" r:id="rId7"/>
    <sheet name="ΓΛ44 ΙΖ Jan 2018-June 2018" sheetId="43" r:id="rId8"/>
    <sheet name="LEAVE July 2018-Dec 2018" sheetId="48" r:id="rId9"/>
    <sheet name="ΓΛ44 ΙΖ July 2018-Dec 2018" sheetId="49" r:id="rId10"/>
    <sheet name="LEAVE Jan 2019-Dec 2019" sheetId="39" r:id="rId11"/>
    <sheet name="ΓΛ44 ΙΖ Jan 2019-Dec 2019" sheetId="42" r:id="rId12"/>
    <sheet name="ΓΛ44Β (Αξιωμ) Μar 2019-Dec 2019" sheetId="47" r:id="rId13"/>
    <sheet name="ΓΛ 44Ν(LEAVE) Ιαν 2020-Δεκ 2021" sheetId="52" r:id="rId14"/>
    <sheet name="ΓΛ44 ΙΖ Ιαν 2020-Δεκ2021" sheetId="53" r:id="rId15"/>
    <sheet name="ΓΛ44Β (Αξιωμ) Ιαν 2020-Δεκ2021" sheetId="54" r:id="rId16"/>
    <sheet name="ΓΛ 44Ν(LEAVE) Ιαν 2022-Δεκ 2022" sheetId="55" r:id="rId17"/>
    <sheet name="ΓΛ44 ΙΖ Ιαν 2022 - Δεκ 2022" sheetId="56" r:id="rId18"/>
    <sheet name="ΓΛ 44Ν(LEAVE) Ιαν 2023-... " sheetId="58" r:id="rId19"/>
    <sheet name="ΓΛ44 ΙΖ Ιαν 2023 - .... " sheetId="59" r:id="rId20"/>
    <sheet name="ΓΛ44Β (Αξιωμ) Ιαν 2020-Δεκ2 (2)" sheetId="57" state="hidden" r:id="rId21"/>
  </sheets>
  <definedNames>
    <definedName name="_2013205" localSheetId="7">#REF!</definedName>
    <definedName name="_2013205">#REF!</definedName>
    <definedName name="_2013206">#REF!</definedName>
    <definedName name="_xlnm._FilterDatabase" localSheetId="7" hidden="1">'ΓΛ44 ΙΖ Jan 2018-June 2018'!$B$39:$D$2315</definedName>
    <definedName name="_xlnm._FilterDatabase" localSheetId="11" hidden="1">'ΓΛ44 ΙΖ Jan 2019-Dec 2019'!$B$39:$D$2315</definedName>
    <definedName name="_xlnm._FilterDatabase" localSheetId="1" hidden="1">'ΓΛ44 ΙΖ Jan 2019-Dec 2019 (2)'!$B$39:$D$2315</definedName>
    <definedName name="_xlnm._FilterDatabase" localSheetId="9" hidden="1">'ΓΛ44 ΙΖ July 2018-Dec 2018'!$B$39:$D$2315</definedName>
    <definedName name="_xlnm._FilterDatabase" localSheetId="14" hidden="1">'ΓΛ44 ΙΖ Ιαν 2020-Δεκ2021'!$B$39:$D$2315</definedName>
    <definedName name="_xlnm._FilterDatabase" localSheetId="17" hidden="1">'ΓΛ44 ΙΖ Ιαν 2022 - Δεκ 2022'!$B$39:$D$2315</definedName>
    <definedName name="_xlnm._FilterDatabase" localSheetId="19" hidden="1">'ΓΛ44 ΙΖ Ιαν 2023 - .... '!$B$39:$D$2315</definedName>
    <definedName name="DATEOVER" localSheetId="8">#REF!</definedName>
    <definedName name="DATEOVER" localSheetId="7">#REF!</definedName>
    <definedName name="DATEOVER" localSheetId="9">#REF!</definedName>
    <definedName name="DATEOVER">#REF!</definedName>
    <definedName name="DATEOVER1" localSheetId="7">#REF!</definedName>
    <definedName name="DATEOVER1">#REF!</definedName>
    <definedName name="DATEOVER2" localSheetId="7">#REF!</definedName>
    <definedName name="DATEOVER2">#REF!</definedName>
    <definedName name="DATEOVER3">#REF!</definedName>
    <definedName name="MARY" localSheetId="7">#REF!</definedName>
    <definedName name="MARY">#REF!</definedName>
    <definedName name="MARY1">#REF!</definedName>
    <definedName name="_xlnm.Print_Area" localSheetId="6">'LEAVE Jan 2018-June 2018'!$A$1:$M$30</definedName>
    <definedName name="_xlnm.Print_Area" localSheetId="10">'LEAVE Jan 2019-Dec 2019'!$A$1:$N$30</definedName>
    <definedName name="_xlnm.Print_Area" localSheetId="0">'LEAVE JAN-JUN 2011'!$A$1:$M$28</definedName>
    <definedName name="_xlnm.Print_Area" localSheetId="3">'LEAVE JUL 2011-DEC 2017'!$A$1:$M$30</definedName>
    <definedName name="_xlnm.Print_Area" localSheetId="8">'LEAVE July 2018-Dec 2018'!$A$1:$M$30</definedName>
    <definedName name="_xlnm.Print_Area" localSheetId="4">'Γ.Λ. 44Ι 1.7.11-31.12.17 WRONG'!$A$1:$O$35</definedName>
    <definedName name="_xlnm.Print_Area" localSheetId="5">'Γ.Λ.44Ι JUL 2011-DEC 2017 '!$A$1:$O$35</definedName>
    <definedName name="_xlnm.Print_Area" localSheetId="13">'ΓΛ 44Ν(LEAVE) Ιαν 2020-Δεκ 2021'!$A$1:$N$30</definedName>
    <definedName name="_xlnm.Print_Area" localSheetId="16">'ΓΛ 44Ν(LEAVE) Ιαν 2022-Δεκ 2022'!$A$1:$N$30</definedName>
    <definedName name="_xlnm.Print_Area" localSheetId="18">'ΓΛ 44Ν(LEAVE) Ιαν 2023-... '!$A$1:$N$30</definedName>
    <definedName name="_xlnm.Print_Area" localSheetId="7">'ΓΛ44 ΙΖ Jan 2018-June 2018'!$A$1:$S$36</definedName>
    <definedName name="_xlnm.Print_Area" localSheetId="11">'ΓΛ44 ΙΖ Jan 2019-Dec 2019'!$A$1:$S$36</definedName>
    <definedName name="_xlnm.Print_Area" localSheetId="1">'ΓΛ44 ΙΖ Jan 2019-Dec 2019 (2)'!$A$1:$S$36</definedName>
    <definedName name="_xlnm.Print_Area" localSheetId="9">'ΓΛ44 ΙΖ July 2018-Dec 2018'!$A$1:$S$36</definedName>
    <definedName name="_xlnm.Print_Area" localSheetId="14">'ΓΛ44 ΙΖ Ιαν 2020-Δεκ2021'!$A$1:$S$36</definedName>
    <definedName name="_xlnm.Print_Area" localSheetId="17">'ΓΛ44 ΙΖ Ιαν 2022 - Δεκ 2022'!$A$1:$S$36</definedName>
    <definedName name="_xlnm.Print_Area" localSheetId="19">'ΓΛ44 ΙΖ Ιαν 2023 - .... '!$A$1:$S$36</definedName>
    <definedName name="Stylianos">#REF!</definedName>
    <definedName name="WWW" localSheetId="8">#REF!</definedName>
    <definedName name="WWW" localSheetId="7">#REF!</definedName>
    <definedName name="WWW" localSheetId="9">#REF!</definedName>
    <definedName name="WWW">#REF!</definedName>
    <definedName name="Z_2BB7A619_B106_4547_9143_B41D5ED2A93D_.wvu.Cols" localSheetId="7" hidden="1">'ΓΛ44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definedName>
    <definedName name="Z_2BB7A619_B106_4547_9143_B41D5ED2A93D_.wvu.Cols" localSheetId="11" hidden="1">'ΓΛ44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definedName>
    <definedName name="Z_2BB7A619_B106_4547_9143_B41D5ED2A93D_.wvu.Cols" localSheetId="1" hidden="1">'ΓΛ44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(2)'!#REF!,'ΓΛ44 ΙΖ Jan 2019-Dec 2019 (2)'!#REF!</definedName>
    <definedName name="Z_2BB7A619_B106_4547_9143_B41D5ED2A93D_.wvu.Cols" localSheetId="9" hidden="1">'ΓΛ44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definedName>
    <definedName name="Z_2BB7A619_B106_4547_9143_B41D5ED2A93D_.wvu.Cols" localSheetId="14" hidden="1">'ΓΛ44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2020-Δεκ2021'!#REF!,'ΓΛ44 ΙΖ Ιαν 2020-Δεκ2021'!#REF!</definedName>
    <definedName name="Z_2BB7A619_B106_4547_9143_B41D5ED2A93D_.wvu.Cols" localSheetId="17" hidden="1">'ΓΛ44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2022'!#REF!,'ΓΛ44 ΙΖ Ιαν 2022 - Δεκ 2022'!#REF!</definedName>
    <definedName name="Z_2BB7A619_B106_4547_9143_B41D5ED2A93D_.wvu.Cols" localSheetId="19" hidden="1">'ΓΛ44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'!#REF!,'ΓΛ44 ΙΖ Ιαν 2023 - .... '!#REF!</definedName>
  </definedNames>
  <calcPr calcId="191029" fullPrecision="0"/>
</workbook>
</file>

<file path=xl/calcChain.xml><?xml version="1.0" encoding="utf-8"?>
<calcChain xmlns="http://schemas.openxmlformats.org/spreadsheetml/2006/main">
  <c r="R37" i="59" l="1"/>
  <c r="O37" i="59"/>
  <c r="N37" i="59"/>
  <c r="M37" i="59"/>
  <c r="O33" i="59"/>
  <c r="N33" i="59"/>
  <c r="M33" i="59"/>
  <c r="K33" i="59" s="1"/>
  <c r="L33" i="59"/>
  <c r="Y32" i="59"/>
  <c r="T32" i="59"/>
  <c r="R32" i="59"/>
  <c r="Q32" i="59"/>
  <c r="P32" i="59"/>
  <c r="J32" i="59"/>
  <c r="I32" i="59"/>
  <c r="Y31" i="59"/>
  <c r="T31" i="59"/>
  <c r="R31" i="59"/>
  <c r="Q31" i="59"/>
  <c r="P31" i="59"/>
  <c r="J31" i="59"/>
  <c r="I31" i="59"/>
  <c r="Y30" i="59"/>
  <c r="R30" i="59"/>
  <c r="Q30" i="59"/>
  <c r="T30" i="59" s="1"/>
  <c r="P30" i="59"/>
  <c r="J30" i="59"/>
  <c r="I30" i="59"/>
  <c r="Y29" i="59"/>
  <c r="T29" i="59"/>
  <c r="R29" i="59"/>
  <c r="Q29" i="59"/>
  <c r="P29" i="59"/>
  <c r="J29" i="59"/>
  <c r="I29" i="59"/>
  <c r="B29" i="59"/>
  <c r="Y28" i="59"/>
  <c r="T28" i="59"/>
  <c r="R28" i="59"/>
  <c r="Q28" i="59"/>
  <c r="P28" i="59"/>
  <c r="J28" i="59"/>
  <c r="I28" i="59"/>
  <c r="Y27" i="59"/>
  <c r="T27" i="59"/>
  <c r="R27" i="59"/>
  <c r="Q27" i="59"/>
  <c r="P27" i="59"/>
  <c r="J27" i="59"/>
  <c r="I27" i="59"/>
  <c r="C27" i="59"/>
  <c r="Y26" i="59"/>
  <c r="R26" i="59"/>
  <c r="Q26" i="59"/>
  <c r="T26" i="59" s="1"/>
  <c r="P26" i="59"/>
  <c r="J26" i="59"/>
  <c r="I26" i="59"/>
  <c r="B26" i="59"/>
  <c r="Y25" i="59"/>
  <c r="R25" i="59"/>
  <c r="Q25" i="59"/>
  <c r="T25" i="59" s="1"/>
  <c r="P25" i="59"/>
  <c r="J25" i="59"/>
  <c r="I25" i="59"/>
  <c r="Y24" i="59"/>
  <c r="R24" i="59"/>
  <c r="Q24" i="59"/>
  <c r="T24" i="59" s="1"/>
  <c r="P24" i="59"/>
  <c r="J24" i="59"/>
  <c r="I24" i="59"/>
  <c r="Y23" i="59"/>
  <c r="R23" i="59"/>
  <c r="Q23" i="59"/>
  <c r="T23" i="59" s="1"/>
  <c r="P23" i="59"/>
  <c r="J23" i="59"/>
  <c r="I23" i="59"/>
  <c r="B23" i="59"/>
  <c r="Y22" i="59"/>
  <c r="S22" i="59"/>
  <c r="R22" i="59"/>
  <c r="Q22" i="59"/>
  <c r="T22" i="59" s="1"/>
  <c r="P22" i="59"/>
  <c r="J22" i="59"/>
  <c r="I22" i="59"/>
  <c r="D22" i="59"/>
  <c r="Y21" i="59"/>
  <c r="T21" i="59"/>
  <c r="R21" i="59"/>
  <c r="Q21" i="59"/>
  <c r="P21" i="59"/>
  <c r="J21" i="59"/>
  <c r="I21" i="59"/>
  <c r="C21" i="59"/>
  <c r="Y20" i="59"/>
  <c r="R20" i="59"/>
  <c r="Q20" i="59"/>
  <c r="T20" i="59" s="1"/>
  <c r="P20" i="59"/>
  <c r="J20" i="59"/>
  <c r="I20" i="59"/>
  <c r="B20" i="59"/>
  <c r="Y19" i="59"/>
  <c r="R19" i="59"/>
  <c r="Q19" i="59"/>
  <c r="T19" i="59" s="1"/>
  <c r="P19" i="59"/>
  <c r="J19" i="59"/>
  <c r="I19" i="59"/>
  <c r="Y18" i="59"/>
  <c r="R18" i="59"/>
  <c r="Q18" i="59"/>
  <c r="T18" i="59" s="1"/>
  <c r="P18" i="59"/>
  <c r="J18" i="59"/>
  <c r="I18" i="59"/>
  <c r="Y17" i="59"/>
  <c r="T17" i="59"/>
  <c r="R17" i="59"/>
  <c r="Q17" i="59"/>
  <c r="P17" i="59"/>
  <c r="J17" i="59"/>
  <c r="I17" i="59"/>
  <c r="B17" i="59"/>
  <c r="Y16" i="59"/>
  <c r="S16" i="59"/>
  <c r="R16" i="59"/>
  <c r="R33" i="59" s="1"/>
  <c r="N7" i="59" s="1"/>
  <c r="Q16" i="59"/>
  <c r="T16" i="59" s="1"/>
  <c r="P16" i="59"/>
  <c r="J16" i="59"/>
  <c r="I16" i="59"/>
  <c r="D16" i="59"/>
  <c r="Y15" i="59"/>
  <c r="T15" i="59"/>
  <c r="J15" i="59"/>
  <c r="I15" i="59"/>
  <c r="D10" i="59"/>
  <c r="D9" i="59"/>
  <c r="S26" i="58"/>
  <c r="S32" i="59" s="1"/>
  <c r="O26" i="58"/>
  <c r="N26" i="58"/>
  <c r="M26" i="58"/>
  <c r="K26" i="58"/>
  <c r="J26" i="58"/>
  <c r="I26" i="58"/>
  <c r="S25" i="58"/>
  <c r="S31" i="59" s="1"/>
  <c r="O25" i="58"/>
  <c r="N25" i="58"/>
  <c r="M25" i="58"/>
  <c r="K25" i="58"/>
  <c r="J25" i="58"/>
  <c r="I25" i="58"/>
  <c r="S24" i="58"/>
  <c r="S30" i="59" s="1"/>
  <c r="O24" i="58"/>
  <c r="N24" i="58"/>
  <c r="M24" i="58"/>
  <c r="K24" i="58"/>
  <c r="J24" i="58"/>
  <c r="I24" i="58"/>
  <c r="S23" i="58"/>
  <c r="C29" i="59" s="1"/>
  <c r="O23" i="58"/>
  <c r="N23" i="58"/>
  <c r="M23" i="58"/>
  <c r="K23" i="58"/>
  <c r="J23" i="58"/>
  <c r="I23" i="58"/>
  <c r="S22" i="58"/>
  <c r="B28" i="59" s="1"/>
  <c r="O22" i="58"/>
  <c r="N22" i="58"/>
  <c r="M22" i="58"/>
  <c r="K22" i="58"/>
  <c r="J22" i="58"/>
  <c r="I22" i="58"/>
  <c r="S21" i="58"/>
  <c r="S27" i="59" s="1"/>
  <c r="O21" i="58"/>
  <c r="N21" i="58"/>
  <c r="M21" i="58"/>
  <c r="K21" i="58"/>
  <c r="J21" i="58"/>
  <c r="I21" i="58"/>
  <c r="S20" i="58"/>
  <c r="S26" i="59" s="1"/>
  <c r="O20" i="58"/>
  <c r="N20" i="58"/>
  <c r="M20" i="58"/>
  <c r="K20" i="58"/>
  <c r="J20" i="58"/>
  <c r="I20" i="58"/>
  <c r="S19" i="58"/>
  <c r="S25" i="59" s="1"/>
  <c r="O19" i="58"/>
  <c r="N19" i="58"/>
  <c r="M19" i="58"/>
  <c r="K19" i="58"/>
  <c r="J19" i="58"/>
  <c r="I19" i="58"/>
  <c r="S18" i="58"/>
  <c r="S24" i="59" s="1"/>
  <c r="O18" i="58"/>
  <c r="N18" i="58"/>
  <c r="M18" i="58"/>
  <c r="K18" i="58"/>
  <c r="J18" i="58"/>
  <c r="I18" i="58"/>
  <c r="S17" i="58"/>
  <c r="C23" i="59" s="1"/>
  <c r="O17" i="58"/>
  <c r="N17" i="58"/>
  <c r="M17" i="58"/>
  <c r="K17" i="58"/>
  <c r="J17" i="58"/>
  <c r="I17" i="58"/>
  <c r="S16" i="58"/>
  <c r="B22" i="59" s="1"/>
  <c r="O16" i="58"/>
  <c r="N16" i="58"/>
  <c r="M16" i="58"/>
  <c r="K16" i="58"/>
  <c r="J16" i="58"/>
  <c r="I16" i="58"/>
  <c r="S15" i="58"/>
  <c r="S21" i="59" s="1"/>
  <c r="O15" i="58"/>
  <c r="N15" i="58"/>
  <c r="M15" i="58"/>
  <c r="K15" i="58"/>
  <c r="J15" i="58"/>
  <c r="I15" i="58"/>
  <c r="S14" i="58"/>
  <c r="S20" i="59" s="1"/>
  <c r="O14" i="58"/>
  <c r="N14" i="58"/>
  <c r="M14" i="58"/>
  <c r="K14" i="58"/>
  <c r="J14" i="58"/>
  <c r="I14" i="58"/>
  <c r="S13" i="58"/>
  <c r="S19" i="59" s="1"/>
  <c r="O13" i="58"/>
  <c r="N13" i="58"/>
  <c r="M13" i="58"/>
  <c r="K13" i="58"/>
  <c r="J13" i="58"/>
  <c r="I13" i="58"/>
  <c r="S12" i="58"/>
  <c r="S18" i="59" s="1"/>
  <c r="O12" i="58"/>
  <c r="N12" i="58"/>
  <c r="M12" i="58"/>
  <c r="K12" i="58"/>
  <c r="J12" i="58"/>
  <c r="I12" i="58"/>
  <c r="S11" i="58"/>
  <c r="C17" i="59" s="1"/>
  <c r="O11" i="58"/>
  <c r="N11" i="58"/>
  <c r="M11" i="58"/>
  <c r="K11" i="58"/>
  <c r="J11" i="58"/>
  <c r="I11" i="58"/>
  <c r="S10" i="58"/>
  <c r="B16" i="59" s="1"/>
  <c r="O10" i="58"/>
  <c r="N10" i="58"/>
  <c r="M10" i="58"/>
  <c r="K10" i="58"/>
  <c r="J10" i="58"/>
  <c r="I10" i="58"/>
  <c r="S9" i="58"/>
  <c r="D15" i="59" s="1"/>
  <c r="O9" i="58"/>
  <c r="M9" i="58" s="1"/>
  <c r="O6" i="58"/>
  <c r="I9" i="58" l="1"/>
  <c r="J9" i="58" s="1"/>
  <c r="C16" i="59"/>
  <c r="D17" i="59"/>
  <c r="S17" i="59"/>
  <c r="B21" i="59"/>
  <c r="C22" i="59"/>
  <c r="D23" i="59"/>
  <c r="S23" i="59"/>
  <c r="B27" i="59"/>
  <c r="C28" i="59"/>
  <c r="D29" i="59"/>
  <c r="S29" i="59"/>
  <c r="D28" i="59"/>
  <c r="S28" i="59"/>
  <c r="B32" i="59"/>
  <c r="B19" i="59"/>
  <c r="C20" i="59"/>
  <c r="D21" i="59"/>
  <c r="B25" i="59"/>
  <c r="C26" i="59"/>
  <c r="D27" i="59"/>
  <c r="B31" i="59"/>
  <c r="C32" i="59"/>
  <c r="B15" i="59"/>
  <c r="B18" i="59"/>
  <c r="C19" i="59"/>
  <c r="D20" i="59"/>
  <c r="B24" i="59"/>
  <c r="C25" i="59"/>
  <c r="D26" i="59"/>
  <c r="B30" i="59"/>
  <c r="C31" i="59"/>
  <c r="D32" i="59"/>
  <c r="C15" i="59"/>
  <c r="C18" i="59"/>
  <c r="D19" i="59"/>
  <c r="C24" i="59"/>
  <c r="D25" i="59"/>
  <c r="C30" i="59"/>
  <c r="D31" i="59"/>
  <c r="D18" i="59"/>
  <c r="D24" i="59"/>
  <c r="D30" i="59"/>
  <c r="K9" i="58" l="1"/>
  <c r="N9" i="58" s="1"/>
  <c r="S15" i="59" l="1"/>
  <c r="S33" i="59" s="1"/>
  <c r="S37" i="59" s="1"/>
  <c r="N27" i="58"/>
  <c r="O7" i="59" l="1"/>
  <c r="K7" i="59" s="1"/>
  <c r="K24" i="57"/>
  <c r="K23" i="57"/>
  <c r="K22" i="57"/>
  <c r="K21" i="57"/>
  <c r="K20" i="57"/>
  <c r="K19" i="57"/>
  <c r="K18" i="57"/>
  <c r="K17" i="57"/>
  <c r="K16" i="57"/>
  <c r="K15" i="57"/>
  <c r="K14" i="57"/>
  <c r="K13" i="57"/>
  <c r="K12" i="57"/>
  <c r="K11" i="57"/>
  <c r="K10" i="57"/>
  <c r="R37" i="56"/>
  <c r="O37" i="56"/>
  <c r="N37" i="56"/>
  <c r="M37" i="56"/>
  <c r="O33" i="56"/>
  <c r="N33" i="56"/>
  <c r="M33" i="56"/>
  <c r="K33" i="56" s="1"/>
  <c r="L33" i="56"/>
  <c r="Y32" i="56"/>
  <c r="T32" i="56"/>
  <c r="R32" i="56"/>
  <c r="Q32" i="56"/>
  <c r="P32" i="56"/>
  <c r="J32" i="56"/>
  <c r="I32" i="56"/>
  <c r="Y31" i="56"/>
  <c r="R31" i="56"/>
  <c r="Q31" i="56"/>
  <c r="T31" i="56" s="1"/>
  <c r="P31" i="56"/>
  <c r="J31" i="56"/>
  <c r="I31" i="56"/>
  <c r="Y30" i="56"/>
  <c r="T30" i="56"/>
  <c r="R30" i="56"/>
  <c r="Q30" i="56"/>
  <c r="P30" i="56"/>
  <c r="J30" i="56"/>
  <c r="I30" i="56"/>
  <c r="Y29" i="56"/>
  <c r="R29" i="56"/>
  <c r="Q29" i="56"/>
  <c r="T29" i="56" s="1"/>
  <c r="P29" i="56"/>
  <c r="J29" i="56"/>
  <c r="I29" i="56"/>
  <c r="Y28" i="56"/>
  <c r="T28" i="56"/>
  <c r="R28" i="56"/>
  <c r="Q28" i="56"/>
  <c r="P28" i="56"/>
  <c r="J28" i="56"/>
  <c r="I28" i="56"/>
  <c r="Y27" i="56"/>
  <c r="R27" i="56"/>
  <c r="Q27" i="56"/>
  <c r="T27" i="56" s="1"/>
  <c r="P27" i="56"/>
  <c r="J27" i="56"/>
  <c r="I27" i="56"/>
  <c r="Y26" i="56"/>
  <c r="T26" i="56"/>
  <c r="R26" i="56"/>
  <c r="Q26" i="56"/>
  <c r="P26" i="56"/>
  <c r="J26" i="56"/>
  <c r="I26" i="56"/>
  <c r="Y25" i="56"/>
  <c r="R25" i="56"/>
  <c r="Q25" i="56"/>
  <c r="T25" i="56" s="1"/>
  <c r="P25" i="56"/>
  <c r="J25" i="56"/>
  <c r="I25" i="56"/>
  <c r="Y24" i="56"/>
  <c r="T24" i="56"/>
  <c r="R24" i="56"/>
  <c r="Q24" i="56"/>
  <c r="P24" i="56"/>
  <c r="J24" i="56"/>
  <c r="I24" i="56"/>
  <c r="Y23" i="56"/>
  <c r="R23" i="56"/>
  <c r="Q23" i="56"/>
  <c r="T23" i="56" s="1"/>
  <c r="P23" i="56"/>
  <c r="J23" i="56"/>
  <c r="I23" i="56"/>
  <c r="Y22" i="56"/>
  <c r="T22" i="56"/>
  <c r="R22" i="56"/>
  <c r="Q22" i="56"/>
  <c r="P22" i="56"/>
  <c r="J22" i="56"/>
  <c r="I22" i="56"/>
  <c r="Y21" i="56"/>
  <c r="R21" i="56"/>
  <c r="Q21" i="56"/>
  <c r="T21" i="56" s="1"/>
  <c r="P21" i="56"/>
  <c r="J21" i="56"/>
  <c r="I21" i="56"/>
  <c r="Y20" i="56"/>
  <c r="T20" i="56"/>
  <c r="R20" i="56"/>
  <c r="Q20" i="56"/>
  <c r="P20" i="56"/>
  <c r="J20" i="56"/>
  <c r="I20" i="56"/>
  <c r="Y19" i="56"/>
  <c r="R19" i="56"/>
  <c r="Q19" i="56"/>
  <c r="T19" i="56" s="1"/>
  <c r="P19" i="56"/>
  <c r="J19" i="56"/>
  <c r="I19" i="56"/>
  <c r="Y18" i="56"/>
  <c r="T18" i="56"/>
  <c r="R18" i="56"/>
  <c r="Q18" i="56"/>
  <c r="P18" i="56"/>
  <c r="J18" i="56"/>
  <c r="I18" i="56"/>
  <c r="Y17" i="56"/>
  <c r="R17" i="56"/>
  <c r="Q17" i="56"/>
  <c r="T17" i="56" s="1"/>
  <c r="P17" i="56"/>
  <c r="J17" i="56"/>
  <c r="I17" i="56"/>
  <c r="Y16" i="56"/>
  <c r="T16" i="56"/>
  <c r="R16" i="56"/>
  <c r="R33" i="56" s="1"/>
  <c r="N7" i="56" s="1"/>
  <c r="Q16" i="56"/>
  <c r="P16" i="56"/>
  <c r="J16" i="56"/>
  <c r="I16" i="56"/>
  <c r="Y15" i="56"/>
  <c r="T15" i="56"/>
  <c r="J15" i="56"/>
  <c r="I15" i="56"/>
  <c r="D10" i="56"/>
  <c r="D9" i="56"/>
  <c r="S26" i="55"/>
  <c r="B32" i="56" s="1"/>
  <c r="O26" i="55"/>
  <c r="N26" i="55"/>
  <c r="M26" i="55"/>
  <c r="K26" i="55"/>
  <c r="J26" i="55"/>
  <c r="I26" i="55"/>
  <c r="S25" i="55"/>
  <c r="S31" i="56" s="1"/>
  <c r="O25" i="55"/>
  <c r="N25" i="55"/>
  <c r="M25" i="55"/>
  <c r="K25" i="55"/>
  <c r="J25" i="55"/>
  <c r="I25" i="55"/>
  <c r="S24" i="55"/>
  <c r="S30" i="56" s="1"/>
  <c r="O24" i="55"/>
  <c r="N24" i="55"/>
  <c r="M24" i="55"/>
  <c r="K24" i="55"/>
  <c r="J24" i="55"/>
  <c r="I24" i="55"/>
  <c r="S23" i="55"/>
  <c r="B24" i="57" s="1"/>
  <c r="O23" i="55"/>
  <c r="N23" i="55"/>
  <c r="M23" i="55"/>
  <c r="K23" i="55"/>
  <c r="J23" i="55"/>
  <c r="I23" i="55"/>
  <c r="S22" i="55"/>
  <c r="B23" i="57" s="1"/>
  <c r="O22" i="55"/>
  <c r="N22" i="55"/>
  <c r="M22" i="55"/>
  <c r="K22" i="55"/>
  <c r="J22" i="55"/>
  <c r="I22" i="55"/>
  <c r="S21" i="55"/>
  <c r="B22" i="57" s="1"/>
  <c r="O21" i="55"/>
  <c r="N21" i="55"/>
  <c r="M21" i="55"/>
  <c r="S20" i="55"/>
  <c r="B21" i="57" s="1"/>
  <c r="O20" i="55"/>
  <c r="N20" i="55"/>
  <c r="M20" i="55"/>
  <c r="K20" i="55"/>
  <c r="J20" i="55"/>
  <c r="I20" i="55"/>
  <c r="S19" i="55"/>
  <c r="B20" i="57" s="1"/>
  <c r="O19" i="55"/>
  <c r="N19" i="55"/>
  <c r="M19" i="55"/>
  <c r="K19" i="55"/>
  <c r="J19" i="55"/>
  <c r="I19" i="55"/>
  <c r="S18" i="55"/>
  <c r="B19" i="57" s="1"/>
  <c r="O18" i="55"/>
  <c r="N18" i="55"/>
  <c r="M18" i="55"/>
  <c r="K18" i="55"/>
  <c r="J18" i="55"/>
  <c r="I18" i="55"/>
  <c r="S17" i="55"/>
  <c r="B18" i="57" s="1"/>
  <c r="O17" i="55"/>
  <c r="N17" i="55"/>
  <c r="M17" i="55"/>
  <c r="K17" i="55"/>
  <c r="J17" i="55"/>
  <c r="I17" i="55"/>
  <c r="S16" i="55"/>
  <c r="B17" i="57" s="1"/>
  <c r="O16" i="55"/>
  <c r="N16" i="55"/>
  <c r="M16" i="55"/>
  <c r="K16" i="55"/>
  <c r="J16" i="55"/>
  <c r="I16" i="55"/>
  <c r="S15" i="55"/>
  <c r="B16" i="57" s="1"/>
  <c r="O15" i="55"/>
  <c r="N15" i="55"/>
  <c r="M15" i="55"/>
  <c r="K15" i="55"/>
  <c r="J15" i="55"/>
  <c r="I15" i="55"/>
  <c r="S14" i="55"/>
  <c r="B15" i="57" s="1"/>
  <c r="O14" i="55"/>
  <c r="N14" i="55"/>
  <c r="M14" i="55"/>
  <c r="K14" i="55"/>
  <c r="J14" i="55"/>
  <c r="I14" i="55"/>
  <c r="S13" i="55"/>
  <c r="B14" i="57" s="1"/>
  <c r="O13" i="55"/>
  <c r="N13" i="55"/>
  <c r="M13" i="55"/>
  <c r="K13" i="55"/>
  <c r="J13" i="55"/>
  <c r="I13" i="55"/>
  <c r="S12" i="55"/>
  <c r="B13" i="57" s="1"/>
  <c r="O12" i="55"/>
  <c r="N12" i="55"/>
  <c r="M12" i="55"/>
  <c r="K12" i="55"/>
  <c r="J12" i="55"/>
  <c r="I12" i="55"/>
  <c r="S11" i="55"/>
  <c r="B12" i="57" s="1"/>
  <c r="O11" i="55"/>
  <c r="N11" i="55"/>
  <c r="M11" i="55"/>
  <c r="K11" i="55"/>
  <c r="J11" i="55"/>
  <c r="I11" i="55"/>
  <c r="S10" i="55"/>
  <c r="B11" i="57" s="1"/>
  <c r="O10" i="55"/>
  <c r="N10" i="55"/>
  <c r="M10" i="55"/>
  <c r="S9" i="55"/>
  <c r="B10" i="57" s="1"/>
  <c r="O9" i="55"/>
  <c r="M9" i="55" s="1"/>
  <c r="O6" i="55"/>
  <c r="I21" i="55" l="1"/>
  <c r="J21" i="55" s="1"/>
  <c r="I10" i="55"/>
  <c r="I9" i="55"/>
  <c r="C12" i="57"/>
  <c r="C16" i="57"/>
  <c r="C19" i="57"/>
  <c r="C23" i="57"/>
  <c r="D27" i="56"/>
  <c r="S27" i="56"/>
  <c r="C13" i="57"/>
  <c r="C17" i="57"/>
  <c r="C24" i="57"/>
  <c r="D21" i="56"/>
  <c r="S21" i="56"/>
  <c r="C11" i="57"/>
  <c r="C18" i="57"/>
  <c r="C22" i="57"/>
  <c r="C15" i="56"/>
  <c r="D15" i="56"/>
  <c r="C10" i="57"/>
  <c r="B31" i="56"/>
  <c r="B15" i="56"/>
  <c r="B18" i="56"/>
  <c r="C19" i="56"/>
  <c r="D20" i="56"/>
  <c r="S20" i="56"/>
  <c r="B24" i="56"/>
  <c r="C25" i="56"/>
  <c r="D26" i="56"/>
  <c r="S26" i="56"/>
  <c r="B30" i="56"/>
  <c r="C31" i="56"/>
  <c r="D32" i="56"/>
  <c r="S32" i="56"/>
  <c r="D10" i="57"/>
  <c r="G10" i="57" s="1"/>
  <c r="H10" i="57" s="1"/>
  <c r="D11" i="57"/>
  <c r="G11" i="57" s="1"/>
  <c r="H11" i="57" s="1"/>
  <c r="D12" i="57"/>
  <c r="G12" i="57" s="1"/>
  <c r="H12" i="57" s="1"/>
  <c r="D13" i="57"/>
  <c r="G13" i="57" s="1"/>
  <c r="H13" i="57" s="1"/>
  <c r="D14" i="57"/>
  <c r="G14" i="57" s="1"/>
  <c r="H14" i="57" s="1"/>
  <c r="D15" i="57"/>
  <c r="G15" i="57" s="1"/>
  <c r="H15" i="57" s="1"/>
  <c r="D16" i="57"/>
  <c r="G16" i="57" s="1"/>
  <c r="H16" i="57" s="1"/>
  <c r="D17" i="57"/>
  <c r="G17" i="57" s="1"/>
  <c r="H17" i="57" s="1"/>
  <c r="D18" i="57"/>
  <c r="G18" i="57" s="1"/>
  <c r="H18" i="57" s="1"/>
  <c r="D19" i="57"/>
  <c r="G19" i="57" s="1"/>
  <c r="H19" i="57" s="1"/>
  <c r="D20" i="57"/>
  <c r="G20" i="57" s="1"/>
  <c r="H20" i="57" s="1"/>
  <c r="D21" i="57"/>
  <c r="G21" i="57" s="1"/>
  <c r="H21" i="57" s="1"/>
  <c r="D22" i="57"/>
  <c r="G22" i="57" s="1"/>
  <c r="H22" i="57" s="1"/>
  <c r="D23" i="57"/>
  <c r="G23" i="57" s="1"/>
  <c r="H23" i="57" s="1"/>
  <c r="D24" i="57"/>
  <c r="G24" i="57" s="1"/>
  <c r="H24" i="57" s="1"/>
  <c r="C15" i="57"/>
  <c r="C21" i="57"/>
  <c r="B17" i="56"/>
  <c r="C18" i="56"/>
  <c r="D19" i="56"/>
  <c r="S19" i="56"/>
  <c r="B23" i="56"/>
  <c r="C24" i="56"/>
  <c r="D25" i="56"/>
  <c r="S25" i="56"/>
  <c r="B29" i="56"/>
  <c r="C30" i="56"/>
  <c r="D31" i="56"/>
  <c r="B19" i="56"/>
  <c r="C20" i="56"/>
  <c r="B25" i="56"/>
  <c r="C14" i="57"/>
  <c r="C20" i="57"/>
  <c r="B16" i="56"/>
  <c r="C17" i="56"/>
  <c r="D18" i="56"/>
  <c r="S18" i="56"/>
  <c r="B22" i="56"/>
  <c r="C23" i="56"/>
  <c r="D24" i="56"/>
  <c r="S24" i="56"/>
  <c r="B28" i="56"/>
  <c r="C29" i="56"/>
  <c r="D30" i="56"/>
  <c r="C26" i="56"/>
  <c r="C32" i="56"/>
  <c r="C16" i="56"/>
  <c r="D17" i="56"/>
  <c r="S17" i="56"/>
  <c r="B21" i="56"/>
  <c r="C22" i="56"/>
  <c r="D23" i="56"/>
  <c r="S23" i="56"/>
  <c r="B27" i="56"/>
  <c r="C28" i="56"/>
  <c r="D29" i="56"/>
  <c r="S29" i="56"/>
  <c r="D16" i="56"/>
  <c r="S16" i="56"/>
  <c r="B20" i="56"/>
  <c r="C21" i="56"/>
  <c r="D22" i="56"/>
  <c r="S22" i="56"/>
  <c r="B26" i="56"/>
  <c r="C27" i="56"/>
  <c r="D28" i="56"/>
  <c r="S28" i="56"/>
  <c r="K21" i="55" l="1"/>
  <c r="J10" i="55"/>
  <c r="K10" i="55" s="1"/>
  <c r="J9" i="55"/>
  <c r="K9" i="55" s="1"/>
  <c r="N9" i="55" s="1"/>
  <c r="H25" i="57"/>
  <c r="J6" i="57" s="1"/>
  <c r="N27" i="55" l="1"/>
  <c r="S15" i="56"/>
  <c r="S33" i="56" s="1"/>
  <c r="O7" i="56" s="1"/>
  <c r="K7" i="56" s="1"/>
  <c r="S37" i="56" l="1"/>
  <c r="O6" i="52"/>
  <c r="Y32" i="53"/>
  <c r="Y31" i="53"/>
  <c r="Y30" i="53"/>
  <c r="Y29" i="53"/>
  <c r="Y28" i="53"/>
  <c r="Y27" i="53"/>
  <c r="Y26" i="53"/>
  <c r="Y25" i="53"/>
  <c r="Y24" i="53"/>
  <c r="Y23" i="53"/>
  <c r="Y22" i="53"/>
  <c r="Y21" i="53"/>
  <c r="Y20" i="53"/>
  <c r="Y19" i="53"/>
  <c r="Y18" i="53"/>
  <c r="Y17" i="53"/>
  <c r="Y16" i="53"/>
  <c r="Y15" i="53"/>
  <c r="T15" i="53"/>
  <c r="K24" i="47"/>
  <c r="K23" i="47"/>
  <c r="K22" i="47"/>
  <c r="K21" i="47"/>
  <c r="K20" i="47"/>
  <c r="K19" i="47"/>
  <c r="K18" i="47"/>
  <c r="K17" i="47"/>
  <c r="K16" i="47"/>
  <c r="K15" i="47"/>
  <c r="K14" i="47"/>
  <c r="K13" i="47"/>
  <c r="K12" i="47"/>
  <c r="K11" i="47"/>
  <c r="K10" i="47"/>
  <c r="R37" i="42"/>
  <c r="O37" i="42"/>
  <c r="N37" i="42"/>
  <c r="M37" i="42"/>
  <c r="O33" i="42"/>
  <c r="N33" i="42"/>
  <c r="M33" i="42"/>
  <c r="L33" i="42"/>
  <c r="K33" i="42" s="1"/>
  <c r="Y32" i="42"/>
  <c r="T32" i="42"/>
  <c r="R32" i="42"/>
  <c r="Q32" i="42"/>
  <c r="P32" i="42"/>
  <c r="J32" i="42"/>
  <c r="I32" i="42"/>
  <c r="Y31" i="42"/>
  <c r="R31" i="42"/>
  <c r="Q31" i="42"/>
  <c r="T31" i="42" s="1"/>
  <c r="P31" i="42"/>
  <c r="J31" i="42"/>
  <c r="I31" i="42"/>
  <c r="Y30" i="42"/>
  <c r="R30" i="42"/>
  <c r="Q30" i="42"/>
  <c r="T30" i="42" s="1"/>
  <c r="P30" i="42"/>
  <c r="J30" i="42"/>
  <c r="I30" i="42"/>
  <c r="Y29" i="42"/>
  <c r="R29" i="42"/>
  <c r="Q29" i="42"/>
  <c r="T29" i="42" s="1"/>
  <c r="P29" i="42"/>
  <c r="J29" i="42"/>
  <c r="I29" i="42"/>
  <c r="Y28" i="42"/>
  <c r="T28" i="42"/>
  <c r="R28" i="42"/>
  <c r="Q28" i="42"/>
  <c r="P28" i="42"/>
  <c r="J28" i="42"/>
  <c r="I28" i="42"/>
  <c r="Y27" i="42"/>
  <c r="R27" i="42"/>
  <c r="Q27" i="42"/>
  <c r="T27" i="42" s="1"/>
  <c r="P27" i="42"/>
  <c r="J27" i="42"/>
  <c r="I27" i="42"/>
  <c r="Y26" i="42"/>
  <c r="R26" i="42"/>
  <c r="Q26" i="42"/>
  <c r="T26" i="42" s="1"/>
  <c r="P26" i="42"/>
  <c r="J26" i="42"/>
  <c r="I26" i="42"/>
  <c r="Y25" i="42"/>
  <c r="R25" i="42"/>
  <c r="Q25" i="42"/>
  <c r="T25" i="42" s="1"/>
  <c r="P25" i="42"/>
  <c r="J25" i="42"/>
  <c r="I25" i="42"/>
  <c r="Y24" i="42"/>
  <c r="T24" i="42"/>
  <c r="R24" i="42"/>
  <c r="Q24" i="42"/>
  <c r="P24" i="42"/>
  <c r="J24" i="42"/>
  <c r="I24" i="42"/>
  <c r="Y23" i="42"/>
  <c r="S23" i="42"/>
  <c r="R23" i="42"/>
  <c r="Q23" i="42"/>
  <c r="T23" i="42" s="1"/>
  <c r="P23" i="42"/>
  <c r="J23" i="42"/>
  <c r="I23" i="42"/>
  <c r="D23" i="42"/>
  <c r="Y22" i="42"/>
  <c r="R22" i="42"/>
  <c r="Q22" i="42"/>
  <c r="T22" i="42" s="1"/>
  <c r="P22" i="42"/>
  <c r="J22" i="42"/>
  <c r="I22" i="42"/>
  <c r="Y21" i="42"/>
  <c r="T21" i="42"/>
  <c r="R21" i="42"/>
  <c r="Q21" i="42"/>
  <c r="P21" i="42"/>
  <c r="J21" i="42"/>
  <c r="I21" i="42"/>
  <c r="Y20" i="42"/>
  <c r="R20" i="42"/>
  <c r="Q20" i="42"/>
  <c r="T20" i="42" s="1"/>
  <c r="P20" i="42"/>
  <c r="J20" i="42"/>
  <c r="I20" i="42"/>
  <c r="Y19" i="42"/>
  <c r="R19" i="42"/>
  <c r="Q19" i="42"/>
  <c r="T19" i="42" s="1"/>
  <c r="P19" i="42"/>
  <c r="J19" i="42"/>
  <c r="I19" i="42"/>
  <c r="Y18" i="42"/>
  <c r="R18" i="42"/>
  <c r="Q18" i="42"/>
  <c r="T18" i="42" s="1"/>
  <c r="P18" i="42"/>
  <c r="J18" i="42"/>
  <c r="I18" i="42"/>
  <c r="Y17" i="42"/>
  <c r="T17" i="42"/>
  <c r="R17" i="42"/>
  <c r="Q17" i="42"/>
  <c r="P17" i="42"/>
  <c r="J17" i="42"/>
  <c r="I17" i="42"/>
  <c r="Y16" i="42"/>
  <c r="R16" i="42"/>
  <c r="Q16" i="42"/>
  <c r="T16" i="42" s="1"/>
  <c r="P16" i="42"/>
  <c r="J16" i="42"/>
  <c r="I16" i="42"/>
  <c r="Y15" i="42"/>
  <c r="T15" i="42"/>
  <c r="J15" i="42"/>
  <c r="I15" i="42"/>
  <c r="D10" i="42"/>
  <c r="D9" i="42"/>
  <c r="S26" i="39"/>
  <c r="S32" i="42" s="1"/>
  <c r="O26" i="39"/>
  <c r="N26" i="39"/>
  <c r="M26" i="39"/>
  <c r="K26" i="39"/>
  <c r="J26" i="39"/>
  <c r="I26" i="39"/>
  <c r="S25" i="39"/>
  <c r="C31" i="42" s="1"/>
  <c r="O25" i="39"/>
  <c r="N25" i="39"/>
  <c r="M25" i="39"/>
  <c r="K25" i="39"/>
  <c r="J25" i="39"/>
  <c r="I25" i="39"/>
  <c r="S24" i="39"/>
  <c r="S30" i="42" s="1"/>
  <c r="O24" i="39"/>
  <c r="N24" i="39"/>
  <c r="M24" i="39"/>
  <c r="K24" i="39"/>
  <c r="J24" i="39"/>
  <c r="I24" i="39"/>
  <c r="S23" i="39"/>
  <c r="D24" i="47" s="1"/>
  <c r="O23" i="39"/>
  <c r="N23" i="39"/>
  <c r="M23" i="39"/>
  <c r="K23" i="39"/>
  <c r="J23" i="39"/>
  <c r="I23" i="39"/>
  <c r="S22" i="39"/>
  <c r="C23" i="47" s="1"/>
  <c r="O22" i="39"/>
  <c r="N22" i="39"/>
  <c r="M22" i="39"/>
  <c r="K22" i="39"/>
  <c r="J22" i="39"/>
  <c r="I22" i="39"/>
  <c r="S21" i="39"/>
  <c r="C27" i="42" s="1"/>
  <c r="O21" i="39"/>
  <c r="N21" i="39"/>
  <c r="M21" i="39"/>
  <c r="K21" i="39"/>
  <c r="J21" i="39"/>
  <c r="I21" i="39"/>
  <c r="S20" i="39"/>
  <c r="D21" i="47" s="1"/>
  <c r="O20" i="39"/>
  <c r="N20" i="39"/>
  <c r="M20" i="39"/>
  <c r="K20" i="39"/>
  <c r="J20" i="39"/>
  <c r="I20" i="39"/>
  <c r="S19" i="39"/>
  <c r="C20" i="47" s="1"/>
  <c r="O19" i="39"/>
  <c r="N19" i="39"/>
  <c r="M19" i="39"/>
  <c r="K19" i="39"/>
  <c r="J19" i="39"/>
  <c r="I19" i="39"/>
  <c r="S18" i="39"/>
  <c r="S24" i="42" s="1"/>
  <c r="O18" i="39"/>
  <c r="N18" i="39"/>
  <c r="M18" i="39"/>
  <c r="K18" i="39"/>
  <c r="J18" i="39"/>
  <c r="I18" i="39"/>
  <c r="S17" i="39"/>
  <c r="C23" i="42" s="1"/>
  <c r="O17" i="39"/>
  <c r="N17" i="39"/>
  <c r="M17" i="39"/>
  <c r="K17" i="39"/>
  <c r="J17" i="39"/>
  <c r="I17" i="39"/>
  <c r="S16" i="39"/>
  <c r="C17" i="47" s="1"/>
  <c r="O16" i="39"/>
  <c r="N16" i="39"/>
  <c r="M16" i="39"/>
  <c r="K16" i="39"/>
  <c r="J16" i="39"/>
  <c r="I16" i="39"/>
  <c r="S15" i="39"/>
  <c r="S21" i="42" s="1"/>
  <c r="O15" i="39"/>
  <c r="N15" i="39"/>
  <c r="M15" i="39"/>
  <c r="K15" i="39"/>
  <c r="J15" i="39"/>
  <c r="I15" i="39"/>
  <c r="S14" i="39"/>
  <c r="D15" i="47" s="1"/>
  <c r="O14" i="39"/>
  <c r="N14" i="39"/>
  <c r="M14" i="39"/>
  <c r="K14" i="39"/>
  <c r="J14" i="39"/>
  <c r="I14" i="39"/>
  <c r="S13" i="39"/>
  <c r="C14" i="47" s="1"/>
  <c r="O13" i="39"/>
  <c r="N13" i="39"/>
  <c r="M13" i="39"/>
  <c r="K13" i="39"/>
  <c r="J13" i="39"/>
  <c r="I13" i="39"/>
  <c r="S12" i="39"/>
  <c r="D13" i="47" s="1"/>
  <c r="O12" i="39"/>
  <c r="N12" i="39"/>
  <c r="M12" i="39"/>
  <c r="K12" i="39"/>
  <c r="J12" i="39"/>
  <c r="I12" i="39"/>
  <c r="S11" i="39"/>
  <c r="D12" i="47" s="1"/>
  <c r="O11" i="39"/>
  <c r="N11" i="39"/>
  <c r="M11" i="39"/>
  <c r="K11" i="39"/>
  <c r="J11" i="39"/>
  <c r="I11" i="39"/>
  <c r="S10" i="39"/>
  <c r="C11" i="47" s="1"/>
  <c r="O10" i="39"/>
  <c r="N10" i="39"/>
  <c r="M10" i="39"/>
  <c r="K10" i="39"/>
  <c r="J10" i="39"/>
  <c r="I10" i="39"/>
  <c r="S9" i="39"/>
  <c r="D15" i="42" s="1"/>
  <c r="O9" i="39"/>
  <c r="M9" i="39" s="1"/>
  <c r="O6" i="39"/>
  <c r="D11" i="47" l="1"/>
  <c r="B19" i="47"/>
  <c r="D23" i="47"/>
  <c r="B18" i="42"/>
  <c r="B30" i="42"/>
  <c r="B16" i="47"/>
  <c r="B26" i="42"/>
  <c r="B13" i="47"/>
  <c r="D17" i="47"/>
  <c r="G17" i="47" s="1"/>
  <c r="H17" i="47" s="1"/>
  <c r="B22" i="42"/>
  <c r="D27" i="42"/>
  <c r="S27" i="42"/>
  <c r="B22" i="47"/>
  <c r="G22" i="47" s="1"/>
  <c r="H22" i="47" s="1"/>
  <c r="D19" i="42"/>
  <c r="D31" i="42"/>
  <c r="S31" i="42"/>
  <c r="D14" i="47"/>
  <c r="B17" i="42"/>
  <c r="C18" i="42"/>
  <c r="B21" i="42"/>
  <c r="C22" i="42"/>
  <c r="B25" i="42"/>
  <c r="C26" i="42"/>
  <c r="B29" i="42"/>
  <c r="C30" i="42"/>
  <c r="C13" i="47"/>
  <c r="C16" i="47"/>
  <c r="C19" i="47"/>
  <c r="C22" i="47"/>
  <c r="B16" i="42"/>
  <c r="C17" i="42"/>
  <c r="D18" i="42"/>
  <c r="S18" i="42"/>
  <c r="B20" i="42"/>
  <c r="C21" i="42"/>
  <c r="D22" i="42"/>
  <c r="S22" i="42"/>
  <c r="B24" i="42"/>
  <c r="C25" i="42"/>
  <c r="D26" i="42"/>
  <c r="S26" i="42"/>
  <c r="B28" i="42"/>
  <c r="C29" i="42"/>
  <c r="D30" i="42"/>
  <c r="B32" i="42"/>
  <c r="B12" i="47"/>
  <c r="B15" i="47"/>
  <c r="D16" i="47"/>
  <c r="B18" i="47"/>
  <c r="D19" i="47"/>
  <c r="B21" i="47"/>
  <c r="G21" i="47" s="1"/>
  <c r="H21" i="47" s="1"/>
  <c r="D22" i="47"/>
  <c r="B24" i="47"/>
  <c r="C16" i="42"/>
  <c r="R33" i="42"/>
  <c r="N7" i="42" s="1"/>
  <c r="D17" i="42"/>
  <c r="S17" i="42"/>
  <c r="C20" i="42"/>
  <c r="D21" i="42"/>
  <c r="C24" i="42"/>
  <c r="D25" i="42"/>
  <c r="S25" i="42"/>
  <c r="C28" i="42"/>
  <c r="D29" i="42"/>
  <c r="S29" i="42"/>
  <c r="C32" i="42"/>
  <c r="C12" i="47"/>
  <c r="C15" i="47"/>
  <c r="C18" i="47"/>
  <c r="C21" i="47"/>
  <c r="C24" i="47"/>
  <c r="S19" i="42"/>
  <c r="D20" i="47"/>
  <c r="D16" i="42"/>
  <c r="S16" i="42"/>
  <c r="B19" i="42"/>
  <c r="D20" i="42"/>
  <c r="S20" i="42"/>
  <c r="B23" i="42"/>
  <c r="D24" i="42"/>
  <c r="B27" i="42"/>
  <c r="D28" i="42"/>
  <c r="S28" i="42"/>
  <c r="B31" i="42"/>
  <c r="D32" i="42"/>
  <c r="B11" i="47"/>
  <c r="G11" i="47" s="1"/>
  <c r="H11" i="47" s="1"/>
  <c r="B14" i="47"/>
  <c r="B17" i="47"/>
  <c r="D18" i="47"/>
  <c r="B20" i="47"/>
  <c r="B23" i="47"/>
  <c r="C19" i="42"/>
  <c r="G19" i="47"/>
  <c r="H19" i="47" s="1"/>
  <c r="G24" i="47"/>
  <c r="H24" i="47" s="1"/>
  <c r="G15" i="47"/>
  <c r="H15" i="47" s="1"/>
  <c r="G16" i="47"/>
  <c r="H16" i="47" s="1"/>
  <c r="G12" i="47"/>
  <c r="H12" i="47" s="1"/>
  <c r="G13" i="47"/>
  <c r="H13" i="47" s="1"/>
  <c r="I9" i="39"/>
  <c r="B15" i="42"/>
  <c r="D10" i="47"/>
  <c r="C10" i="47"/>
  <c r="B10" i="47"/>
  <c r="C15" i="42"/>
  <c r="G20" i="47" l="1"/>
  <c r="H20" i="47" s="1"/>
  <c r="G23" i="47"/>
  <c r="H23" i="47" s="1"/>
  <c r="G18" i="47"/>
  <c r="H18" i="47" s="1"/>
  <c r="G14" i="47"/>
  <c r="H14" i="47" s="1"/>
  <c r="G10" i="47"/>
  <c r="J9" i="39"/>
  <c r="K9" i="39" s="1"/>
  <c r="N9" i="39" s="1"/>
  <c r="H10" i="47" l="1"/>
  <c r="H25" i="47" s="1"/>
  <c r="J6" i="47" s="1"/>
  <c r="N27" i="39"/>
  <c r="S15" i="42"/>
  <c r="S33" i="42" s="1"/>
  <c r="S37" i="42" l="1"/>
  <c r="O7" i="42"/>
  <c r="K7" i="42" s="1"/>
  <c r="K24" i="54" l="1"/>
  <c r="K23" i="54"/>
  <c r="K22" i="54"/>
  <c r="K21" i="54"/>
  <c r="K20" i="54"/>
  <c r="K19" i="54"/>
  <c r="K18" i="54"/>
  <c r="K17" i="54"/>
  <c r="K16" i="54"/>
  <c r="K15" i="54"/>
  <c r="K14" i="54"/>
  <c r="K13" i="54"/>
  <c r="K12" i="54"/>
  <c r="K11" i="54"/>
  <c r="K10" i="54"/>
  <c r="R37" i="53"/>
  <c r="O37" i="53"/>
  <c r="N37" i="53"/>
  <c r="M37" i="53"/>
  <c r="O33" i="53"/>
  <c r="N33" i="53"/>
  <c r="M33" i="53"/>
  <c r="K33" i="53" s="1"/>
  <c r="L33" i="53"/>
  <c r="R32" i="53"/>
  <c r="Q32" i="53"/>
  <c r="T32" i="53" s="1"/>
  <c r="P32" i="53"/>
  <c r="J32" i="53"/>
  <c r="I32" i="53"/>
  <c r="R31" i="53"/>
  <c r="Q31" i="53"/>
  <c r="T31" i="53" s="1"/>
  <c r="P31" i="53"/>
  <c r="J31" i="53"/>
  <c r="I31" i="53"/>
  <c r="R30" i="53"/>
  <c r="Q30" i="53"/>
  <c r="T30" i="53" s="1"/>
  <c r="P30" i="53"/>
  <c r="J30" i="53"/>
  <c r="I30" i="53"/>
  <c r="R29" i="53"/>
  <c r="Q29" i="53"/>
  <c r="T29" i="53" s="1"/>
  <c r="P29" i="53"/>
  <c r="J29" i="53"/>
  <c r="I29" i="53"/>
  <c r="R28" i="53"/>
  <c r="Q28" i="53"/>
  <c r="T28" i="53" s="1"/>
  <c r="P28" i="53"/>
  <c r="J28" i="53"/>
  <c r="I28" i="53"/>
  <c r="R27" i="53"/>
  <c r="Q27" i="53"/>
  <c r="T27" i="53" s="1"/>
  <c r="P27" i="53"/>
  <c r="J27" i="53"/>
  <c r="I27" i="53"/>
  <c r="R26" i="53"/>
  <c r="Q26" i="53"/>
  <c r="T26" i="53" s="1"/>
  <c r="P26" i="53"/>
  <c r="J26" i="53"/>
  <c r="I26" i="53"/>
  <c r="R25" i="53"/>
  <c r="Q25" i="53"/>
  <c r="T25" i="53" s="1"/>
  <c r="P25" i="53"/>
  <c r="J25" i="53"/>
  <c r="I25" i="53"/>
  <c r="R24" i="53"/>
  <c r="Q24" i="53"/>
  <c r="T24" i="53" s="1"/>
  <c r="P24" i="53"/>
  <c r="J24" i="53"/>
  <c r="I24" i="53"/>
  <c r="R23" i="53"/>
  <c r="Q23" i="53"/>
  <c r="T23" i="53" s="1"/>
  <c r="P23" i="53"/>
  <c r="J23" i="53"/>
  <c r="I23" i="53"/>
  <c r="R22" i="53"/>
  <c r="Q22" i="53"/>
  <c r="T22" i="53" s="1"/>
  <c r="P22" i="53"/>
  <c r="J22" i="53"/>
  <c r="I22" i="53"/>
  <c r="R21" i="53"/>
  <c r="Q21" i="53"/>
  <c r="T21" i="53" s="1"/>
  <c r="P21" i="53"/>
  <c r="J21" i="53"/>
  <c r="I21" i="53"/>
  <c r="R20" i="53"/>
  <c r="Q20" i="53"/>
  <c r="T20" i="53" s="1"/>
  <c r="P20" i="53"/>
  <c r="J20" i="53"/>
  <c r="I20" i="53"/>
  <c r="R19" i="53"/>
  <c r="Q19" i="53"/>
  <c r="T19" i="53" s="1"/>
  <c r="P19" i="53"/>
  <c r="J19" i="53"/>
  <c r="I19" i="53"/>
  <c r="R18" i="53"/>
  <c r="Q18" i="53"/>
  <c r="T18" i="53" s="1"/>
  <c r="P18" i="53"/>
  <c r="J18" i="53"/>
  <c r="I18" i="53"/>
  <c r="R17" i="53"/>
  <c r="Q17" i="53"/>
  <c r="T17" i="53" s="1"/>
  <c r="P17" i="53"/>
  <c r="J17" i="53"/>
  <c r="I17" i="53"/>
  <c r="R16" i="53"/>
  <c r="Q16" i="53"/>
  <c r="T16" i="53" s="1"/>
  <c r="P16" i="53"/>
  <c r="J16" i="53"/>
  <c r="I16" i="53"/>
  <c r="J15" i="53"/>
  <c r="I15" i="53"/>
  <c r="D10" i="53"/>
  <c r="D9" i="53"/>
  <c r="S26" i="52"/>
  <c r="O26" i="52"/>
  <c r="N26" i="52"/>
  <c r="M26" i="52"/>
  <c r="K26" i="52"/>
  <c r="J26" i="52"/>
  <c r="I26" i="52"/>
  <c r="S25" i="52"/>
  <c r="O25" i="52"/>
  <c r="N25" i="52"/>
  <c r="M25" i="52"/>
  <c r="K25" i="52"/>
  <c r="J25" i="52"/>
  <c r="I25" i="52"/>
  <c r="S24" i="52"/>
  <c r="O24" i="52"/>
  <c r="N24" i="52"/>
  <c r="M24" i="52"/>
  <c r="K24" i="52"/>
  <c r="J24" i="52"/>
  <c r="I24" i="52"/>
  <c r="S23" i="52"/>
  <c r="O23" i="52"/>
  <c r="N23" i="52"/>
  <c r="M23" i="52"/>
  <c r="K23" i="52"/>
  <c r="J23" i="52"/>
  <c r="I23" i="52"/>
  <c r="S22" i="52"/>
  <c r="O22" i="52"/>
  <c r="N22" i="52"/>
  <c r="M22" i="52"/>
  <c r="K22" i="52"/>
  <c r="J22" i="52"/>
  <c r="I22" i="52"/>
  <c r="S21" i="52"/>
  <c r="O21" i="52"/>
  <c r="N21" i="52"/>
  <c r="M21" i="52"/>
  <c r="K21" i="52"/>
  <c r="J21" i="52"/>
  <c r="I21" i="52"/>
  <c r="S20" i="52"/>
  <c r="O20" i="52"/>
  <c r="N20" i="52"/>
  <c r="M20" i="52"/>
  <c r="K20" i="52"/>
  <c r="J20" i="52"/>
  <c r="I20" i="52"/>
  <c r="S19" i="52"/>
  <c r="O19" i="52"/>
  <c r="N19" i="52"/>
  <c r="M19" i="52"/>
  <c r="K19" i="52"/>
  <c r="J19" i="52"/>
  <c r="I19" i="52"/>
  <c r="S18" i="52"/>
  <c r="O18" i="52"/>
  <c r="N18" i="52"/>
  <c r="M18" i="52"/>
  <c r="K18" i="52"/>
  <c r="J18" i="52"/>
  <c r="I18" i="52"/>
  <c r="S17" i="52"/>
  <c r="O17" i="52"/>
  <c r="N17" i="52"/>
  <c r="M17" i="52"/>
  <c r="K17" i="52"/>
  <c r="J17" i="52"/>
  <c r="I17" i="52"/>
  <c r="S16" i="52"/>
  <c r="O16" i="52"/>
  <c r="N16" i="52"/>
  <c r="M16" i="52"/>
  <c r="K16" i="52"/>
  <c r="J16" i="52"/>
  <c r="I16" i="52"/>
  <c r="S15" i="52"/>
  <c r="O15" i="52"/>
  <c r="N15" i="52"/>
  <c r="M15" i="52"/>
  <c r="K15" i="52"/>
  <c r="J15" i="52"/>
  <c r="I15" i="52"/>
  <c r="S14" i="52"/>
  <c r="O14" i="52"/>
  <c r="N14" i="52"/>
  <c r="M14" i="52"/>
  <c r="K14" i="52"/>
  <c r="J14" i="52"/>
  <c r="I14" i="52"/>
  <c r="S13" i="52"/>
  <c r="O13" i="52"/>
  <c r="N13" i="52"/>
  <c r="M13" i="52"/>
  <c r="K13" i="52"/>
  <c r="J13" i="52"/>
  <c r="I13" i="52"/>
  <c r="S12" i="52"/>
  <c r="O12" i="52"/>
  <c r="N12" i="52"/>
  <c r="M12" i="52"/>
  <c r="K12" i="52"/>
  <c r="J12" i="52"/>
  <c r="I12" i="52"/>
  <c r="S11" i="52"/>
  <c r="O11" i="52"/>
  <c r="N11" i="52"/>
  <c r="M11" i="52"/>
  <c r="K11" i="52"/>
  <c r="J11" i="52"/>
  <c r="I11" i="52"/>
  <c r="S10" i="52"/>
  <c r="O10" i="52"/>
  <c r="I10" i="52" s="1"/>
  <c r="S9" i="52"/>
  <c r="O9" i="52"/>
  <c r="M9" i="52" s="1"/>
  <c r="J10" i="52" l="1"/>
  <c r="K10" i="52" s="1"/>
  <c r="M10" i="52"/>
  <c r="C12" i="54"/>
  <c r="S17" i="53"/>
  <c r="B12" i="54"/>
  <c r="D17" i="53"/>
  <c r="C17" i="53"/>
  <c r="B17" i="53"/>
  <c r="D12" i="54"/>
  <c r="C18" i="54"/>
  <c r="B18" i="54"/>
  <c r="S23" i="53"/>
  <c r="D23" i="53"/>
  <c r="C23" i="53"/>
  <c r="B23" i="53"/>
  <c r="D18" i="54"/>
  <c r="C24" i="54"/>
  <c r="B24" i="54"/>
  <c r="S29" i="53"/>
  <c r="D29" i="53"/>
  <c r="C29" i="53"/>
  <c r="B29" i="53"/>
  <c r="D24" i="54"/>
  <c r="R33" i="53"/>
  <c r="N7" i="53" s="1"/>
  <c r="S18" i="53"/>
  <c r="D18" i="53"/>
  <c r="D13" i="54"/>
  <c r="C18" i="53"/>
  <c r="C13" i="54"/>
  <c r="B18" i="53"/>
  <c r="B13" i="54"/>
  <c r="S24" i="53"/>
  <c r="D19" i="54"/>
  <c r="D24" i="53"/>
  <c r="C19" i="54"/>
  <c r="C24" i="53"/>
  <c r="B19" i="54"/>
  <c r="B24" i="53"/>
  <c r="C16" i="54"/>
  <c r="B16" i="54"/>
  <c r="G16" i="54" s="1"/>
  <c r="H16" i="54" s="1"/>
  <c r="S21" i="53"/>
  <c r="D21" i="53"/>
  <c r="C21" i="53"/>
  <c r="B21" i="53"/>
  <c r="D16" i="54"/>
  <c r="D16" i="53"/>
  <c r="D11" i="54"/>
  <c r="C16" i="53"/>
  <c r="C11" i="54"/>
  <c r="B16" i="53"/>
  <c r="B11" i="54"/>
  <c r="S22" i="53"/>
  <c r="D17" i="54"/>
  <c r="D22" i="53"/>
  <c r="C17" i="54"/>
  <c r="C22" i="53"/>
  <c r="B17" i="54"/>
  <c r="B22" i="53"/>
  <c r="S28" i="53"/>
  <c r="D23" i="54"/>
  <c r="D28" i="53"/>
  <c r="C23" i="54"/>
  <c r="C28" i="53"/>
  <c r="B23" i="54"/>
  <c r="G23" i="54" s="1"/>
  <c r="H23" i="54" s="1"/>
  <c r="B28" i="53"/>
  <c r="S30" i="53"/>
  <c r="D30" i="53"/>
  <c r="C30" i="53"/>
  <c r="B30" i="53"/>
  <c r="C14" i="54"/>
  <c r="S19" i="53"/>
  <c r="B14" i="54"/>
  <c r="D19" i="53"/>
  <c r="C19" i="53"/>
  <c r="B19" i="53"/>
  <c r="D14" i="54"/>
  <c r="C20" i="54"/>
  <c r="B20" i="54"/>
  <c r="S25" i="53"/>
  <c r="D25" i="53"/>
  <c r="C25" i="53"/>
  <c r="B25" i="53"/>
  <c r="D20" i="54"/>
  <c r="S31" i="53"/>
  <c r="D31" i="53"/>
  <c r="C31" i="53"/>
  <c r="B31" i="53"/>
  <c r="C22" i="54"/>
  <c r="B22" i="54"/>
  <c r="S27" i="53"/>
  <c r="D27" i="53"/>
  <c r="C27" i="53"/>
  <c r="B27" i="53"/>
  <c r="D22" i="54"/>
  <c r="S20" i="53"/>
  <c r="D20" i="53"/>
  <c r="D15" i="54"/>
  <c r="C20" i="53"/>
  <c r="C15" i="54"/>
  <c r="B20" i="53"/>
  <c r="B15" i="54"/>
  <c r="S26" i="53"/>
  <c r="D21" i="54"/>
  <c r="D26" i="53"/>
  <c r="C21" i="54"/>
  <c r="C26" i="53"/>
  <c r="B21" i="54"/>
  <c r="B26" i="53"/>
  <c r="S32" i="53"/>
  <c r="D32" i="53"/>
  <c r="C32" i="53"/>
  <c r="B32" i="53"/>
  <c r="C10" i="54"/>
  <c r="D10" i="54"/>
  <c r="B10" i="54"/>
  <c r="B15" i="53"/>
  <c r="C15" i="53"/>
  <c r="D15" i="53"/>
  <c r="I9" i="52"/>
  <c r="J9" i="52" s="1"/>
  <c r="G19" i="54" l="1"/>
  <c r="H19" i="54" s="1"/>
  <c r="G13" i="54"/>
  <c r="H13" i="54" s="1"/>
  <c r="G22" i="54"/>
  <c r="H22" i="54" s="1"/>
  <c r="G18" i="54"/>
  <c r="H18" i="54" s="1"/>
  <c r="G12" i="54"/>
  <c r="H12" i="54" s="1"/>
  <c r="N10" i="52"/>
  <c r="S16" i="53" s="1"/>
  <c r="G20" i="54"/>
  <c r="H20" i="54" s="1"/>
  <c r="G14" i="54"/>
  <c r="H14" i="54" s="1"/>
  <c r="G15" i="54"/>
  <c r="H15" i="54" s="1"/>
  <c r="G24" i="54"/>
  <c r="H24" i="54" s="1"/>
  <c r="G21" i="54"/>
  <c r="H21" i="54" s="1"/>
  <c r="G11" i="54"/>
  <c r="H11" i="54" s="1"/>
  <c r="G17" i="54"/>
  <c r="H17" i="54" s="1"/>
  <c r="G10" i="54"/>
  <c r="K9" i="52"/>
  <c r="N9" i="52" s="1"/>
  <c r="N27" i="52" l="1"/>
  <c r="S15" i="53"/>
  <c r="S33" i="53" s="1"/>
  <c r="O7" i="53" s="1"/>
  <c r="K7" i="53" s="1"/>
  <c r="H10" i="54"/>
  <c r="H25" i="54" s="1"/>
  <c r="J6" i="54" s="1"/>
  <c r="S37" i="53" l="1"/>
  <c r="C22" i="51"/>
  <c r="C19" i="50"/>
  <c r="B10" i="51"/>
  <c r="K24" i="51"/>
  <c r="D24" i="51"/>
  <c r="C24" i="51"/>
  <c r="B24" i="51"/>
  <c r="K23" i="51"/>
  <c r="D23" i="51"/>
  <c r="C23" i="51"/>
  <c r="B23" i="51"/>
  <c r="K22" i="51"/>
  <c r="B22" i="51"/>
  <c r="K21" i="51"/>
  <c r="D21" i="51"/>
  <c r="C21" i="51"/>
  <c r="B21" i="51"/>
  <c r="K20" i="51"/>
  <c r="D20" i="51"/>
  <c r="C20" i="51"/>
  <c r="B20" i="51"/>
  <c r="K19" i="51"/>
  <c r="D19" i="51"/>
  <c r="C19" i="51"/>
  <c r="B19" i="51"/>
  <c r="K18" i="51"/>
  <c r="C18" i="51"/>
  <c r="K17" i="51"/>
  <c r="D17" i="51"/>
  <c r="C17" i="51"/>
  <c r="B17" i="51"/>
  <c r="K16" i="51"/>
  <c r="D16" i="51"/>
  <c r="C16" i="51"/>
  <c r="B16" i="51"/>
  <c r="K15" i="51"/>
  <c r="D15" i="51"/>
  <c r="C15" i="51"/>
  <c r="B15" i="51"/>
  <c r="K14" i="51"/>
  <c r="D14" i="51"/>
  <c r="K13" i="51"/>
  <c r="D13" i="51"/>
  <c r="C13" i="51"/>
  <c r="B13" i="51"/>
  <c r="G13" i="51" s="1"/>
  <c r="H13" i="51" s="1"/>
  <c r="K12" i="51"/>
  <c r="D12" i="51"/>
  <c r="C12" i="51"/>
  <c r="B12" i="51"/>
  <c r="K11" i="51"/>
  <c r="D11" i="51"/>
  <c r="B11" i="51"/>
  <c r="K10" i="51"/>
  <c r="R37" i="50"/>
  <c r="O37" i="50"/>
  <c r="N37" i="50"/>
  <c r="M37" i="50"/>
  <c r="O33" i="50"/>
  <c r="N33" i="50"/>
  <c r="M33" i="50"/>
  <c r="L33" i="50"/>
  <c r="Y32" i="50"/>
  <c r="S32" i="50"/>
  <c r="R32" i="50"/>
  <c r="Q32" i="50"/>
  <c r="T32" i="50" s="1"/>
  <c r="P32" i="50"/>
  <c r="J32" i="50"/>
  <c r="I32" i="50"/>
  <c r="D32" i="50"/>
  <c r="C32" i="50"/>
  <c r="B32" i="50"/>
  <c r="Y31" i="50"/>
  <c r="S31" i="50"/>
  <c r="R31" i="50"/>
  <c r="Q31" i="50"/>
  <c r="T31" i="50" s="1"/>
  <c r="P31" i="50"/>
  <c r="J31" i="50"/>
  <c r="I31" i="50"/>
  <c r="B31" i="50"/>
  <c r="Y30" i="50"/>
  <c r="T30" i="50"/>
  <c r="S30" i="50"/>
  <c r="R30" i="50"/>
  <c r="Q30" i="50"/>
  <c r="P30" i="50"/>
  <c r="J30" i="50"/>
  <c r="I30" i="50"/>
  <c r="D30" i="50"/>
  <c r="C30" i="50"/>
  <c r="B30" i="50"/>
  <c r="Y29" i="50"/>
  <c r="S29" i="50"/>
  <c r="R29" i="50"/>
  <c r="Q29" i="50"/>
  <c r="T29" i="50" s="1"/>
  <c r="P29" i="50"/>
  <c r="J29" i="50"/>
  <c r="I29" i="50"/>
  <c r="D29" i="50"/>
  <c r="C29" i="50"/>
  <c r="B29" i="50"/>
  <c r="Y28" i="50"/>
  <c r="S28" i="50"/>
  <c r="R28" i="50"/>
  <c r="Q28" i="50"/>
  <c r="T28" i="50" s="1"/>
  <c r="P28" i="50"/>
  <c r="J28" i="50"/>
  <c r="I28" i="50"/>
  <c r="D28" i="50"/>
  <c r="C28" i="50"/>
  <c r="B28" i="50"/>
  <c r="Y27" i="50"/>
  <c r="R27" i="50"/>
  <c r="Q27" i="50"/>
  <c r="T27" i="50" s="1"/>
  <c r="P27" i="50"/>
  <c r="J27" i="50"/>
  <c r="I27" i="50"/>
  <c r="D27" i="50"/>
  <c r="Y26" i="50"/>
  <c r="S26" i="50"/>
  <c r="R26" i="50"/>
  <c r="Q26" i="50"/>
  <c r="T26" i="50" s="1"/>
  <c r="P26" i="50"/>
  <c r="J26" i="50"/>
  <c r="I26" i="50"/>
  <c r="D26" i="50"/>
  <c r="C26" i="50"/>
  <c r="B26" i="50"/>
  <c r="Y25" i="50"/>
  <c r="S25" i="50"/>
  <c r="R25" i="50"/>
  <c r="Q25" i="50"/>
  <c r="T25" i="50" s="1"/>
  <c r="P25" i="50"/>
  <c r="J25" i="50"/>
  <c r="I25" i="50"/>
  <c r="D25" i="50"/>
  <c r="C25" i="50"/>
  <c r="B25" i="50"/>
  <c r="Y24" i="50"/>
  <c r="S24" i="50"/>
  <c r="R24" i="50"/>
  <c r="Q24" i="50"/>
  <c r="T24" i="50" s="1"/>
  <c r="P24" i="50"/>
  <c r="J24" i="50"/>
  <c r="I24" i="50"/>
  <c r="D24" i="50"/>
  <c r="C24" i="50"/>
  <c r="B24" i="50"/>
  <c r="Y23" i="50"/>
  <c r="R23" i="50"/>
  <c r="Q23" i="50"/>
  <c r="T23" i="50" s="1"/>
  <c r="P23" i="50"/>
  <c r="J23" i="50"/>
  <c r="I23" i="50"/>
  <c r="Y22" i="50"/>
  <c r="S22" i="50"/>
  <c r="R22" i="50"/>
  <c r="Q22" i="50"/>
  <c r="T22" i="50" s="1"/>
  <c r="P22" i="50"/>
  <c r="J22" i="50"/>
  <c r="I22" i="50"/>
  <c r="D22" i="50"/>
  <c r="C22" i="50"/>
  <c r="B22" i="50"/>
  <c r="Y21" i="50"/>
  <c r="S21" i="50"/>
  <c r="R21" i="50"/>
  <c r="Q21" i="50"/>
  <c r="T21" i="50" s="1"/>
  <c r="P21" i="50"/>
  <c r="J21" i="50"/>
  <c r="I21" i="50"/>
  <c r="D21" i="50"/>
  <c r="C21" i="50"/>
  <c r="B21" i="50"/>
  <c r="Y20" i="50"/>
  <c r="T20" i="50"/>
  <c r="S20" i="50"/>
  <c r="R20" i="50"/>
  <c r="Q20" i="50"/>
  <c r="P20" i="50"/>
  <c r="J20" i="50"/>
  <c r="I20" i="50"/>
  <c r="D20" i="50"/>
  <c r="C20" i="50"/>
  <c r="B20" i="50"/>
  <c r="Y19" i="50"/>
  <c r="S19" i="50"/>
  <c r="R19" i="50"/>
  <c r="Q19" i="50"/>
  <c r="T19" i="50" s="1"/>
  <c r="P19" i="50"/>
  <c r="J19" i="50"/>
  <c r="I19" i="50"/>
  <c r="B19" i="50"/>
  <c r="Y18" i="50"/>
  <c r="S18" i="50"/>
  <c r="R18" i="50"/>
  <c r="Q18" i="50"/>
  <c r="T18" i="50" s="1"/>
  <c r="P18" i="50"/>
  <c r="J18" i="50"/>
  <c r="I18" i="50"/>
  <c r="D18" i="50"/>
  <c r="C18" i="50"/>
  <c r="B18" i="50"/>
  <c r="Y17" i="50"/>
  <c r="S17" i="50"/>
  <c r="R17" i="50"/>
  <c r="Q17" i="50"/>
  <c r="T17" i="50" s="1"/>
  <c r="P17" i="50"/>
  <c r="J17" i="50"/>
  <c r="I17" i="50"/>
  <c r="D17" i="50"/>
  <c r="C17" i="50"/>
  <c r="B17" i="50"/>
  <c r="Y16" i="50"/>
  <c r="S16" i="50"/>
  <c r="R16" i="50"/>
  <c r="Q16" i="50"/>
  <c r="T16" i="50" s="1"/>
  <c r="P16" i="50"/>
  <c r="J16" i="50"/>
  <c r="I16" i="50"/>
  <c r="D16" i="50"/>
  <c r="C16" i="50"/>
  <c r="B16" i="50"/>
  <c r="Y15" i="50"/>
  <c r="T15" i="50"/>
  <c r="J15" i="50"/>
  <c r="I15" i="50"/>
  <c r="D10" i="50"/>
  <c r="D9" i="50"/>
  <c r="G17" i="51" l="1"/>
  <c r="H17" i="51" s="1"/>
  <c r="K33" i="50"/>
  <c r="R33" i="50"/>
  <c r="N7" i="50" s="1"/>
  <c r="G19" i="51"/>
  <c r="H19" i="51" s="1"/>
  <c r="G21" i="51"/>
  <c r="H21" i="51" s="1"/>
  <c r="C27" i="50"/>
  <c r="D10" i="51"/>
  <c r="G10" i="51" s="1"/>
  <c r="H10" i="51" s="1"/>
  <c r="C14" i="51"/>
  <c r="B18" i="51"/>
  <c r="D15" i="50"/>
  <c r="D23" i="50"/>
  <c r="C15" i="50"/>
  <c r="S15" i="50"/>
  <c r="D19" i="50"/>
  <c r="C23" i="50"/>
  <c r="B27" i="50"/>
  <c r="S27" i="50"/>
  <c r="D31" i="50"/>
  <c r="C10" i="51"/>
  <c r="C11" i="51"/>
  <c r="B14" i="51"/>
  <c r="G14" i="51" s="1"/>
  <c r="H14" i="51" s="1"/>
  <c r="G15" i="51"/>
  <c r="H15" i="51" s="1"/>
  <c r="G16" i="51"/>
  <c r="H16" i="51" s="1"/>
  <c r="D22" i="51"/>
  <c r="G22" i="51" s="1"/>
  <c r="H22" i="51" s="1"/>
  <c r="G23" i="51"/>
  <c r="H23" i="51" s="1"/>
  <c r="B15" i="50"/>
  <c r="B23" i="50"/>
  <c r="S23" i="50"/>
  <c r="C31" i="50"/>
  <c r="G11" i="51"/>
  <c r="H11" i="51" s="1"/>
  <c r="D18" i="51"/>
  <c r="G12" i="51"/>
  <c r="H12" i="51" s="1"/>
  <c r="G20" i="51"/>
  <c r="H20" i="51" s="1"/>
  <c r="G24" i="51"/>
  <c r="H24" i="51" s="1"/>
  <c r="S33" i="50" l="1"/>
  <c r="G18" i="51"/>
  <c r="H18" i="51" s="1"/>
  <c r="H25" i="51" s="1"/>
  <c r="J6" i="51" s="1"/>
  <c r="L9" i="48"/>
  <c r="R37" i="49"/>
  <c r="O37" i="49"/>
  <c r="N37" i="49"/>
  <c r="M37" i="49"/>
  <c r="O33" i="49"/>
  <c r="N33" i="49"/>
  <c r="M33" i="49"/>
  <c r="K33" i="49" s="1"/>
  <c r="L33" i="49"/>
  <c r="S32" i="49"/>
  <c r="R32" i="49"/>
  <c r="Q32" i="49"/>
  <c r="T32" i="49" s="1"/>
  <c r="P32" i="49"/>
  <c r="J32" i="49"/>
  <c r="I32" i="49"/>
  <c r="D32" i="49"/>
  <c r="C32" i="49"/>
  <c r="B32" i="49"/>
  <c r="S31" i="49"/>
  <c r="R31" i="49"/>
  <c r="Q31" i="49"/>
  <c r="T31" i="49" s="1"/>
  <c r="P31" i="49"/>
  <c r="J31" i="49"/>
  <c r="I31" i="49"/>
  <c r="D31" i="49"/>
  <c r="C31" i="49"/>
  <c r="B31" i="49"/>
  <c r="S30" i="49"/>
  <c r="R30" i="49"/>
  <c r="Q30" i="49"/>
  <c r="T30" i="49" s="1"/>
  <c r="P30" i="49"/>
  <c r="J30" i="49"/>
  <c r="I30" i="49"/>
  <c r="D30" i="49"/>
  <c r="C30" i="49"/>
  <c r="B30" i="49"/>
  <c r="T29" i="49"/>
  <c r="S29" i="49"/>
  <c r="R29" i="49"/>
  <c r="Q29" i="49"/>
  <c r="P29" i="49"/>
  <c r="J29" i="49"/>
  <c r="I29" i="49"/>
  <c r="D29" i="49"/>
  <c r="C29" i="49"/>
  <c r="B29" i="49"/>
  <c r="S28" i="49"/>
  <c r="R28" i="49"/>
  <c r="Q28" i="49"/>
  <c r="T28" i="49" s="1"/>
  <c r="P28" i="49"/>
  <c r="J28" i="49"/>
  <c r="I28" i="49"/>
  <c r="D28" i="49"/>
  <c r="C28" i="49"/>
  <c r="B28" i="49"/>
  <c r="S27" i="49"/>
  <c r="R27" i="49"/>
  <c r="Q27" i="49"/>
  <c r="T27" i="49" s="1"/>
  <c r="P27" i="49"/>
  <c r="J27" i="49"/>
  <c r="I27" i="49"/>
  <c r="D27" i="49"/>
  <c r="C27" i="49"/>
  <c r="B27" i="49"/>
  <c r="S26" i="49"/>
  <c r="R26" i="49"/>
  <c r="Q26" i="49"/>
  <c r="T26" i="49" s="1"/>
  <c r="P26" i="49"/>
  <c r="J26" i="49"/>
  <c r="I26" i="49"/>
  <c r="D26" i="49"/>
  <c r="C26" i="49"/>
  <c r="B26" i="49"/>
  <c r="S25" i="49"/>
  <c r="R25" i="49"/>
  <c r="Q25" i="49"/>
  <c r="T25" i="49" s="1"/>
  <c r="P25" i="49"/>
  <c r="J25" i="49"/>
  <c r="I25" i="49"/>
  <c r="D25" i="49"/>
  <c r="C25" i="49"/>
  <c r="B25" i="49"/>
  <c r="S24" i="49"/>
  <c r="R24" i="49"/>
  <c r="Q24" i="49"/>
  <c r="T24" i="49" s="1"/>
  <c r="P24" i="49"/>
  <c r="J24" i="49"/>
  <c r="I24" i="49"/>
  <c r="D24" i="49"/>
  <c r="C24" i="49"/>
  <c r="B24" i="49"/>
  <c r="S23" i="49"/>
  <c r="R23" i="49"/>
  <c r="Q23" i="49"/>
  <c r="T23" i="49" s="1"/>
  <c r="P23" i="49"/>
  <c r="J23" i="49"/>
  <c r="I23" i="49"/>
  <c r="D23" i="49"/>
  <c r="C23" i="49"/>
  <c r="B23" i="49"/>
  <c r="S22" i="49"/>
  <c r="R22" i="49"/>
  <c r="Q22" i="49"/>
  <c r="T22" i="49" s="1"/>
  <c r="P22" i="49"/>
  <c r="J22" i="49"/>
  <c r="I22" i="49"/>
  <c r="D22" i="49"/>
  <c r="C22" i="49"/>
  <c r="B22" i="49"/>
  <c r="S21" i="49"/>
  <c r="R21" i="49"/>
  <c r="Q21" i="49"/>
  <c r="T21" i="49" s="1"/>
  <c r="P21" i="49"/>
  <c r="J21" i="49"/>
  <c r="I21" i="49"/>
  <c r="D21" i="49"/>
  <c r="C21" i="49"/>
  <c r="B21" i="49"/>
  <c r="S20" i="49"/>
  <c r="R20" i="49"/>
  <c r="Q20" i="49"/>
  <c r="T20" i="49" s="1"/>
  <c r="P20" i="49"/>
  <c r="J20" i="49"/>
  <c r="I20" i="49"/>
  <c r="D20" i="49"/>
  <c r="C20" i="49"/>
  <c r="B20" i="49"/>
  <c r="S19" i="49"/>
  <c r="R19" i="49"/>
  <c r="Q19" i="49"/>
  <c r="T19" i="49" s="1"/>
  <c r="P19" i="49"/>
  <c r="J19" i="49"/>
  <c r="I19" i="49"/>
  <c r="D19" i="49"/>
  <c r="C19" i="49"/>
  <c r="B19" i="49"/>
  <c r="S18" i="49"/>
  <c r="R18" i="49"/>
  <c r="Q18" i="49"/>
  <c r="T18" i="49" s="1"/>
  <c r="P18" i="49"/>
  <c r="J18" i="49"/>
  <c r="I18" i="49"/>
  <c r="D18" i="49"/>
  <c r="C18" i="49"/>
  <c r="B18" i="49"/>
  <c r="S17" i="49"/>
  <c r="R17" i="49"/>
  <c r="Q17" i="49"/>
  <c r="T17" i="49" s="1"/>
  <c r="P17" i="49"/>
  <c r="J17" i="49"/>
  <c r="I17" i="49"/>
  <c r="D17" i="49"/>
  <c r="C17" i="49"/>
  <c r="B17" i="49"/>
  <c r="S16" i="49"/>
  <c r="R16" i="49"/>
  <c r="Q16" i="49"/>
  <c r="T16" i="49" s="1"/>
  <c r="P16" i="49"/>
  <c r="J16" i="49"/>
  <c r="I16" i="49"/>
  <c r="D16" i="49"/>
  <c r="C16" i="49"/>
  <c r="B16" i="49"/>
  <c r="T15" i="49"/>
  <c r="S15" i="49"/>
  <c r="J15" i="49"/>
  <c r="I15" i="49"/>
  <c r="D15" i="49"/>
  <c r="C15" i="49"/>
  <c r="B15" i="49"/>
  <c r="D10" i="49"/>
  <c r="D9" i="49"/>
  <c r="M26" i="48"/>
  <c r="L26" i="48"/>
  <c r="J26" i="48"/>
  <c r="I26" i="48"/>
  <c r="H26" i="48"/>
  <c r="M25" i="48"/>
  <c r="L25" i="48"/>
  <c r="J25" i="48"/>
  <c r="I25" i="48"/>
  <c r="H25" i="48"/>
  <c r="M24" i="48"/>
  <c r="L24" i="48"/>
  <c r="J24" i="48"/>
  <c r="I24" i="48"/>
  <c r="H24" i="48"/>
  <c r="M23" i="48"/>
  <c r="L23" i="48"/>
  <c r="J23" i="48"/>
  <c r="I23" i="48"/>
  <c r="H23" i="48"/>
  <c r="M22" i="48"/>
  <c r="L22" i="48"/>
  <c r="J22" i="48"/>
  <c r="I22" i="48"/>
  <c r="H22" i="48"/>
  <c r="M21" i="48"/>
  <c r="L21" i="48"/>
  <c r="J21" i="48"/>
  <c r="I21" i="48"/>
  <c r="H21" i="48"/>
  <c r="M20" i="48"/>
  <c r="L20" i="48"/>
  <c r="J20" i="48"/>
  <c r="I20" i="48"/>
  <c r="H20" i="48"/>
  <c r="M19" i="48"/>
  <c r="L19" i="48"/>
  <c r="J19" i="48"/>
  <c r="I19" i="48"/>
  <c r="H19" i="48"/>
  <c r="M18" i="48"/>
  <c r="L18" i="48"/>
  <c r="J18" i="48"/>
  <c r="I18" i="48"/>
  <c r="H18" i="48"/>
  <c r="M17" i="48"/>
  <c r="L17" i="48"/>
  <c r="J17" i="48"/>
  <c r="I17" i="48"/>
  <c r="H17" i="48"/>
  <c r="M16" i="48"/>
  <c r="L16" i="48"/>
  <c r="J16" i="48"/>
  <c r="I16" i="48"/>
  <c r="H16" i="48"/>
  <c r="M15" i="48"/>
  <c r="L15" i="48"/>
  <c r="J15" i="48"/>
  <c r="I15" i="48"/>
  <c r="H15" i="48"/>
  <c r="M14" i="48"/>
  <c r="L14" i="48"/>
  <c r="J14" i="48"/>
  <c r="I14" i="48"/>
  <c r="H14" i="48"/>
  <c r="M13" i="48"/>
  <c r="L13" i="48"/>
  <c r="J13" i="48"/>
  <c r="I13" i="48"/>
  <c r="H13" i="48"/>
  <c r="M12" i="48"/>
  <c r="L12" i="48"/>
  <c r="J12" i="48"/>
  <c r="I12" i="48"/>
  <c r="H12" i="48"/>
  <c r="M11" i="48"/>
  <c r="L11" i="48"/>
  <c r="J11" i="48"/>
  <c r="I11" i="48"/>
  <c r="H11" i="48"/>
  <c r="M10" i="48"/>
  <c r="L10" i="48"/>
  <c r="J10" i="48"/>
  <c r="I10" i="48"/>
  <c r="H10" i="48"/>
  <c r="H9" i="48"/>
  <c r="R33" i="49" l="1"/>
  <c r="N7" i="49" s="1"/>
  <c r="S33" i="49"/>
  <c r="O7" i="49" s="1"/>
  <c r="K7" i="49" s="1"/>
  <c r="S37" i="50"/>
  <c r="O7" i="50"/>
  <c r="K7" i="50" s="1"/>
  <c r="I9" i="48"/>
  <c r="J9" i="48" s="1"/>
  <c r="M9" i="48" s="1"/>
  <c r="M27" i="48" s="1"/>
  <c r="S37" i="49" l="1"/>
  <c r="J16" i="43"/>
  <c r="J17" i="43"/>
  <c r="J18" i="43"/>
  <c r="J19" i="43"/>
  <c r="J20" i="43"/>
  <c r="J21" i="43"/>
  <c r="J22" i="43"/>
  <c r="J23" i="43"/>
  <c r="J24" i="43"/>
  <c r="J25" i="43"/>
  <c r="J26" i="43"/>
  <c r="J27" i="43"/>
  <c r="J28" i="43"/>
  <c r="J29" i="43"/>
  <c r="J30" i="43"/>
  <c r="J31" i="43"/>
  <c r="J32" i="43"/>
  <c r="I16" i="43"/>
  <c r="I17" i="43"/>
  <c r="I18" i="43"/>
  <c r="I19" i="43"/>
  <c r="I20" i="43"/>
  <c r="I21" i="43"/>
  <c r="I22" i="43"/>
  <c r="I23" i="43"/>
  <c r="I24" i="43"/>
  <c r="I25" i="43"/>
  <c r="I26" i="43"/>
  <c r="I27" i="43"/>
  <c r="I28" i="43"/>
  <c r="I29" i="43"/>
  <c r="I30" i="43"/>
  <c r="I31" i="43"/>
  <c r="I32" i="43"/>
  <c r="B16" i="43" l="1"/>
  <c r="B17" i="43"/>
  <c r="B18" i="43"/>
  <c r="B19" i="43"/>
  <c r="B20" i="43"/>
  <c r="B21" i="43"/>
  <c r="B22" i="43"/>
  <c r="B23" i="43"/>
  <c r="B24" i="43"/>
  <c r="B25" i="43"/>
  <c r="B26" i="43"/>
  <c r="B27" i="43"/>
  <c r="B28" i="43"/>
  <c r="B29" i="43"/>
  <c r="B30" i="43"/>
  <c r="B31" i="43"/>
  <c r="B32" i="43"/>
  <c r="C16" i="43"/>
  <c r="C17" i="43"/>
  <c r="C18" i="43"/>
  <c r="C19" i="43"/>
  <c r="C20" i="43"/>
  <c r="C21" i="43"/>
  <c r="C22" i="43"/>
  <c r="C23" i="43"/>
  <c r="C24" i="43"/>
  <c r="C25" i="43"/>
  <c r="C26" i="43"/>
  <c r="C27" i="43"/>
  <c r="C28" i="43"/>
  <c r="C29" i="43"/>
  <c r="C30" i="43"/>
  <c r="C31" i="43"/>
  <c r="C32" i="43"/>
  <c r="D16" i="43"/>
  <c r="D17" i="43"/>
  <c r="D18" i="43"/>
  <c r="D19" i="43"/>
  <c r="D20" i="43"/>
  <c r="D21" i="43"/>
  <c r="D22" i="43"/>
  <c r="D23" i="43"/>
  <c r="D24" i="43"/>
  <c r="D25" i="43"/>
  <c r="D26" i="43"/>
  <c r="D27" i="43"/>
  <c r="D28" i="43"/>
  <c r="D29" i="43"/>
  <c r="D30" i="43"/>
  <c r="D31" i="43"/>
  <c r="D32" i="43"/>
  <c r="S32" i="43"/>
  <c r="S31" i="43"/>
  <c r="S30" i="43"/>
  <c r="S29" i="43"/>
  <c r="S28" i="43"/>
  <c r="S27" i="43"/>
  <c r="S26" i="43"/>
  <c r="S25" i="43"/>
  <c r="S24" i="43"/>
  <c r="S23" i="43"/>
  <c r="S22" i="43"/>
  <c r="S21" i="43"/>
  <c r="S20" i="43"/>
  <c r="S19" i="43"/>
  <c r="S18" i="43"/>
  <c r="S17" i="43"/>
  <c r="S16" i="43"/>
  <c r="D15" i="43"/>
  <c r="C15" i="43"/>
  <c r="B15" i="43"/>
  <c r="M26" i="44"/>
  <c r="L26" i="44"/>
  <c r="J26" i="44"/>
  <c r="I26" i="44"/>
  <c r="H26" i="44"/>
  <c r="M25" i="44"/>
  <c r="L25" i="44"/>
  <c r="J25" i="44"/>
  <c r="I25" i="44"/>
  <c r="H25" i="44"/>
  <c r="M24" i="44"/>
  <c r="L24" i="44"/>
  <c r="J24" i="44"/>
  <c r="I24" i="44"/>
  <c r="H24" i="44"/>
  <c r="M23" i="44"/>
  <c r="L23" i="44"/>
  <c r="J23" i="44"/>
  <c r="I23" i="44"/>
  <c r="H23" i="44"/>
  <c r="M22" i="44"/>
  <c r="L22" i="44"/>
  <c r="J22" i="44"/>
  <c r="I22" i="44"/>
  <c r="H22" i="44"/>
  <c r="M21" i="44"/>
  <c r="L21" i="44"/>
  <c r="J21" i="44"/>
  <c r="I21" i="44"/>
  <c r="H21" i="44"/>
  <c r="M20" i="44"/>
  <c r="L20" i="44"/>
  <c r="J20" i="44"/>
  <c r="I20" i="44"/>
  <c r="H20" i="44"/>
  <c r="M19" i="44"/>
  <c r="L19" i="44"/>
  <c r="J19" i="44"/>
  <c r="I19" i="44"/>
  <c r="H19" i="44"/>
  <c r="M18" i="44"/>
  <c r="L18" i="44"/>
  <c r="J18" i="44"/>
  <c r="I18" i="44"/>
  <c r="H18" i="44"/>
  <c r="M17" i="44"/>
  <c r="L17" i="44"/>
  <c r="J17" i="44"/>
  <c r="I17" i="44"/>
  <c r="H17" i="44"/>
  <c r="M16" i="44"/>
  <c r="L16" i="44"/>
  <c r="J16" i="44"/>
  <c r="I16" i="44"/>
  <c r="H16" i="44"/>
  <c r="M15" i="44"/>
  <c r="L15" i="44"/>
  <c r="J15" i="44"/>
  <c r="I15" i="44"/>
  <c r="H15" i="44"/>
  <c r="M14" i="44"/>
  <c r="L14" i="44"/>
  <c r="J14" i="44"/>
  <c r="I14" i="44"/>
  <c r="H14" i="44"/>
  <c r="M13" i="44"/>
  <c r="L13" i="44"/>
  <c r="J13" i="44"/>
  <c r="I13" i="44"/>
  <c r="H13" i="44"/>
  <c r="M12" i="44"/>
  <c r="L12" i="44"/>
  <c r="J12" i="44"/>
  <c r="I12" i="44"/>
  <c r="H12" i="44"/>
  <c r="M11" i="44"/>
  <c r="L11" i="44"/>
  <c r="J11" i="44"/>
  <c r="I11" i="44"/>
  <c r="H11" i="44"/>
  <c r="M10" i="44"/>
  <c r="L10" i="44"/>
  <c r="J10" i="44"/>
  <c r="I10" i="44"/>
  <c r="H10" i="44"/>
  <c r="L9" i="44"/>
  <c r="H9" i="44"/>
  <c r="I9" i="44" s="1"/>
  <c r="J9" i="44" s="1"/>
  <c r="R37" i="43"/>
  <c r="O37" i="43"/>
  <c r="N37" i="43"/>
  <c r="M37" i="43"/>
  <c r="O33" i="43"/>
  <c r="N33" i="43"/>
  <c r="M33" i="43"/>
  <c r="L33" i="43"/>
  <c r="R32" i="43"/>
  <c r="Q32" i="43"/>
  <c r="T32" i="43" s="1"/>
  <c r="P32" i="43"/>
  <c r="R31" i="43"/>
  <c r="Q31" i="43"/>
  <c r="T31" i="43" s="1"/>
  <c r="P31" i="43"/>
  <c r="R30" i="43"/>
  <c r="Q30" i="43"/>
  <c r="T30" i="43" s="1"/>
  <c r="P30" i="43"/>
  <c r="R29" i="43"/>
  <c r="Q29" i="43"/>
  <c r="T29" i="43" s="1"/>
  <c r="P29" i="43"/>
  <c r="R28" i="43"/>
  <c r="Q28" i="43"/>
  <c r="T28" i="43" s="1"/>
  <c r="P28" i="43"/>
  <c r="R27" i="43"/>
  <c r="Q27" i="43"/>
  <c r="T27" i="43" s="1"/>
  <c r="P27" i="43"/>
  <c r="R26" i="43"/>
  <c r="Q26" i="43"/>
  <c r="T26" i="43" s="1"/>
  <c r="P26" i="43"/>
  <c r="R25" i="43"/>
  <c r="Q25" i="43"/>
  <c r="T25" i="43" s="1"/>
  <c r="P25" i="43"/>
  <c r="R24" i="43"/>
  <c r="Q24" i="43"/>
  <c r="T24" i="43" s="1"/>
  <c r="P24" i="43"/>
  <c r="R23" i="43"/>
  <c r="Q23" i="43"/>
  <c r="T23" i="43" s="1"/>
  <c r="P23" i="43"/>
  <c r="R22" i="43"/>
  <c r="Q22" i="43"/>
  <c r="T22" i="43" s="1"/>
  <c r="P22" i="43"/>
  <c r="R21" i="43"/>
  <c r="Q21" i="43"/>
  <c r="T21" i="43" s="1"/>
  <c r="P21" i="43"/>
  <c r="R20" i="43"/>
  <c r="Q20" i="43"/>
  <c r="T20" i="43" s="1"/>
  <c r="P20" i="43"/>
  <c r="R19" i="43"/>
  <c r="Q19" i="43"/>
  <c r="T19" i="43" s="1"/>
  <c r="P19" i="43"/>
  <c r="R18" i="43"/>
  <c r="Q18" i="43"/>
  <c r="T18" i="43" s="1"/>
  <c r="P18" i="43"/>
  <c r="R17" i="43"/>
  <c r="Q17" i="43"/>
  <c r="T17" i="43" s="1"/>
  <c r="P17" i="43"/>
  <c r="R16" i="43"/>
  <c r="Q16" i="43"/>
  <c r="T16" i="43" s="1"/>
  <c r="P16" i="43"/>
  <c r="T15" i="43"/>
  <c r="J15" i="43"/>
  <c r="I15" i="43"/>
  <c r="D10" i="43"/>
  <c r="D9" i="43"/>
  <c r="R33" i="43" l="1"/>
  <c r="N7" i="43" s="1"/>
  <c r="K33" i="43"/>
  <c r="M9" i="44"/>
  <c r="M27" i="44" s="1"/>
  <c r="S15" i="43"/>
  <c r="S33" i="43" s="1"/>
  <c r="O7" i="43" l="1"/>
  <c r="K7" i="43" s="1"/>
  <c r="S37" i="43"/>
  <c r="N13" i="41" l="1"/>
  <c r="B13" i="41"/>
  <c r="B14" i="41"/>
  <c r="B15" i="41"/>
  <c r="B16" i="41"/>
  <c r="B17" i="41"/>
  <c r="B18" i="41"/>
  <c r="B19" i="41"/>
  <c r="B20" i="41"/>
  <c r="B21" i="41"/>
  <c r="B22" i="41"/>
  <c r="B23" i="41"/>
  <c r="B24" i="41"/>
  <c r="B25" i="41"/>
  <c r="B26" i="41"/>
  <c r="B27" i="41"/>
  <c r="B28" i="41"/>
  <c r="B29" i="41"/>
  <c r="B30" i="41"/>
  <c r="M31" i="41"/>
  <c r="L31" i="41"/>
  <c r="K31" i="41"/>
  <c r="O30" i="41"/>
  <c r="N30" i="41"/>
  <c r="J30" i="41"/>
  <c r="I30" i="41"/>
  <c r="O29" i="41"/>
  <c r="N29" i="41"/>
  <c r="J29" i="41"/>
  <c r="I29" i="41"/>
  <c r="O28" i="41"/>
  <c r="N28" i="41"/>
  <c r="J28" i="41"/>
  <c r="I28" i="41"/>
  <c r="O27" i="41"/>
  <c r="N27" i="41"/>
  <c r="J27" i="41"/>
  <c r="I27" i="41"/>
  <c r="O26" i="41"/>
  <c r="N26" i="41"/>
  <c r="J26" i="41"/>
  <c r="I26" i="41"/>
  <c r="O25" i="41"/>
  <c r="N25" i="41"/>
  <c r="J25" i="41"/>
  <c r="I25" i="41"/>
  <c r="O24" i="41"/>
  <c r="N24" i="41"/>
  <c r="J24" i="41"/>
  <c r="I24" i="41"/>
  <c r="O23" i="41"/>
  <c r="N23" i="41"/>
  <c r="J23" i="41"/>
  <c r="I23" i="41"/>
  <c r="O22" i="41"/>
  <c r="N22" i="41"/>
  <c r="J22" i="41"/>
  <c r="I22" i="41"/>
  <c r="O21" i="41"/>
  <c r="N21" i="41"/>
  <c r="J21" i="41"/>
  <c r="I21" i="41"/>
  <c r="O20" i="41"/>
  <c r="N20" i="41"/>
  <c r="J20" i="41"/>
  <c r="I20" i="41"/>
  <c r="O19" i="41"/>
  <c r="N19" i="41"/>
  <c r="J19" i="41"/>
  <c r="I19" i="41"/>
  <c r="O18" i="41"/>
  <c r="N18" i="41"/>
  <c r="J18" i="41"/>
  <c r="I18" i="41"/>
  <c r="O17" i="41"/>
  <c r="N17" i="41"/>
  <c r="J17" i="41"/>
  <c r="I17" i="41"/>
  <c r="O16" i="41"/>
  <c r="N16" i="41"/>
  <c r="J16" i="41"/>
  <c r="I16" i="41"/>
  <c r="O15" i="41"/>
  <c r="N15" i="41"/>
  <c r="J15" i="41"/>
  <c r="I15" i="41"/>
  <c r="O14" i="41"/>
  <c r="N14" i="41"/>
  <c r="J14" i="41"/>
  <c r="I14" i="41"/>
  <c r="O13" i="41"/>
  <c r="J13" i="41"/>
  <c r="I13" i="41"/>
  <c r="D9" i="41"/>
  <c r="D8" i="41"/>
  <c r="D7" i="41"/>
  <c r="N14" i="17"/>
  <c r="N15" i="17"/>
  <c r="N16" i="17"/>
  <c r="N18" i="17"/>
  <c r="N19" i="17"/>
  <c r="N20" i="17"/>
  <c r="N21" i="17"/>
  <c r="N22" i="17"/>
  <c r="N23" i="17"/>
  <c r="N24" i="17"/>
  <c r="N25" i="17"/>
  <c r="N26" i="17"/>
  <c r="N27" i="17"/>
  <c r="N28" i="17"/>
  <c r="N29" i="17"/>
  <c r="N30" i="17"/>
  <c r="B15" i="17"/>
  <c r="C15" i="17" s="1"/>
  <c r="O13" i="17"/>
  <c r="O14" i="17"/>
  <c r="M23" i="37"/>
  <c r="L23" i="37"/>
  <c r="J23" i="37"/>
  <c r="I23" i="37"/>
  <c r="H23" i="37"/>
  <c r="D23" i="37"/>
  <c r="C23" i="37"/>
  <c r="M22" i="37"/>
  <c r="L22" i="37"/>
  <c r="J22" i="37"/>
  <c r="I22" i="37"/>
  <c r="H22" i="37"/>
  <c r="D22" i="37"/>
  <c r="C22" i="37"/>
  <c r="M21" i="37"/>
  <c r="L21" i="37"/>
  <c r="J21" i="37"/>
  <c r="I21" i="37"/>
  <c r="H21" i="37"/>
  <c r="D21" i="37"/>
  <c r="C21" i="37"/>
  <c r="M20" i="37"/>
  <c r="L20" i="37"/>
  <c r="J20" i="37"/>
  <c r="I20" i="37"/>
  <c r="H20" i="37"/>
  <c r="D20" i="37"/>
  <c r="C20" i="37"/>
  <c r="M19" i="37"/>
  <c r="L19" i="37"/>
  <c r="J19" i="37"/>
  <c r="I19" i="37"/>
  <c r="H19" i="37"/>
  <c r="D19" i="37"/>
  <c r="C19" i="37"/>
  <c r="M18" i="37"/>
  <c r="L18" i="37"/>
  <c r="J18" i="37"/>
  <c r="I18" i="37"/>
  <c r="H18" i="37"/>
  <c r="D18" i="37"/>
  <c r="C18" i="37"/>
  <c r="M17" i="37"/>
  <c r="L17" i="37"/>
  <c r="J17" i="37"/>
  <c r="I17" i="37"/>
  <c r="H17" i="37"/>
  <c r="D17" i="37"/>
  <c r="C17" i="37"/>
  <c r="M16" i="37"/>
  <c r="L16" i="37"/>
  <c r="J16" i="37"/>
  <c r="I16" i="37"/>
  <c r="H16" i="37"/>
  <c r="D16" i="37"/>
  <c r="C16" i="37"/>
  <c r="M15" i="37"/>
  <c r="L15" i="37"/>
  <c r="J15" i="37"/>
  <c r="I15" i="37"/>
  <c r="H15" i="37"/>
  <c r="D15" i="37"/>
  <c r="C15" i="37"/>
  <c r="M14" i="37"/>
  <c r="L14" i="37"/>
  <c r="J14" i="37"/>
  <c r="I14" i="37"/>
  <c r="H14" i="37"/>
  <c r="D14" i="37"/>
  <c r="C14" i="37"/>
  <c r="M13" i="37"/>
  <c r="L13" i="37"/>
  <c r="J13" i="37"/>
  <c r="I13" i="37"/>
  <c r="H13" i="37"/>
  <c r="D13" i="37"/>
  <c r="C13" i="37"/>
  <c r="M12" i="37"/>
  <c r="L12" i="37"/>
  <c r="J12" i="37"/>
  <c r="I12" i="37"/>
  <c r="H12" i="37"/>
  <c r="D12" i="37"/>
  <c r="C12" i="37"/>
  <c r="M11" i="37"/>
  <c r="L11" i="37"/>
  <c r="J11" i="37"/>
  <c r="I11" i="37"/>
  <c r="H11" i="37"/>
  <c r="D11" i="37"/>
  <c r="C11" i="37"/>
  <c r="M10" i="37"/>
  <c r="L10" i="37"/>
  <c r="J10" i="37"/>
  <c r="I10" i="37"/>
  <c r="H10" i="37"/>
  <c r="D10" i="37"/>
  <c r="C10" i="37"/>
  <c r="L9" i="37"/>
  <c r="H9" i="37"/>
  <c r="I9" i="37"/>
  <c r="D9" i="37"/>
  <c r="C9" i="37"/>
  <c r="L8" i="37"/>
  <c r="H8" i="37"/>
  <c r="I8" i="37"/>
  <c r="J8" i="37"/>
  <c r="D8" i="37"/>
  <c r="C8" i="37"/>
  <c r="L7" i="37"/>
  <c r="H7" i="37"/>
  <c r="D7" i="37"/>
  <c r="C7" i="37"/>
  <c r="L6" i="37"/>
  <c r="H6" i="37"/>
  <c r="D6" i="37"/>
  <c r="C6" i="37"/>
  <c r="L11" i="38"/>
  <c r="L12" i="38"/>
  <c r="L13" i="38"/>
  <c r="L14" i="38"/>
  <c r="L15" i="38"/>
  <c r="L16" i="38"/>
  <c r="L17" i="38"/>
  <c r="L18" i="38"/>
  <c r="L19" i="38"/>
  <c r="L20" i="38"/>
  <c r="L21" i="38"/>
  <c r="L22" i="38"/>
  <c r="L23" i="38"/>
  <c r="L24" i="38"/>
  <c r="L25" i="38"/>
  <c r="L26" i="38"/>
  <c r="L10" i="38"/>
  <c r="L9" i="38"/>
  <c r="C13" i="17"/>
  <c r="B14" i="17"/>
  <c r="D14" i="17" s="1"/>
  <c r="B16" i="17"/>
  <c r="C16" i="17" s="1"/>
  <c r="B18" i="17"/>
  <c r="C18" i="17" s="1"/>
  <c r="B19" i="17"/>
  <c r="B20" i="17"/>
  <c r="B22" i="17"/>
  <c r="B23" i="17"/>
  <c r="D23" i="17" s="1"/>
  <c r="B24" i="17"/>
  <c r="B25" i="17"/>
  <c r="C25" i="17" s="1"/>
  <c r="B26" i="17"/>
  <c r="B27" i="17"/>
  <c r="B28" i="17"/>
  <c r="B29" i="17"/>
  <c r="B30" i="17"/>
  <c r="M26" i="38"/>
  <c r="J26" i="38"/>
  <c r="I26" i="38"/>
  <c r="H26" i="38"/>
  <c r="M25" i="38"/>
  <c r="J25" i="38"/>
  <c r="I25" i="38"/>
  <c r="H25" i="38"/>
  <c r="M24" i="38"/>
  <c r="J24" i="38"/>
  <c r="I24" i="38"/>
  <c r="H24" i="38"/>
  <c r="M23" i="38"/>
  <c r="J23" i="38"/>
  <c r="I23" i="38"/>
  <c r="H23" i="38"/>
  <c r="M22" i="38"/>
  <c r="J22" i="38"/>
  <c r="I22" i="38"/>
  <c r="H22" i="38"/>
  <c r="M21" i="38"/>
  <c r="J21" i="38"/>
  <c r="I21" i="38"/>
  <c r="H21" i="38"/>
  <c r="M20" i="38"/>
  <c r="J20" i="38"/>
  <c r="I20" i="38"/>
  <c r="H20" i="38"/>
  <c r="M19" i="38"/>
  <c r="J19" i="38"/>
  <c r="I19" i="38"/>
  <c r="H19" i="38"/>
  <c r="M18" i="38"/>
  <c r="J18" i="38"/>
  <c r="I18" i="38"/>
  <c r="H18" i="38"/>
  <c r="M17" i="38"/>
  <c r="J17" i="38"/>
  <c r="I17" i="38"/>
  <c r="H17" i="38"/>
  <c r="M16" i="38"/>
  <c r="J16" i="38"/>
  <c r="I16" i="38"/>
  <c r="H16" i="38"/>
  <c r="M15" i="38"/>
  <c r="J15" i="38"/>
  <c r="I15" i="38"/>
  <c r="H15" i="38"/>
  <c r="M14" i="38"/>
  <c r="J14" i="38"/>
  <c r="I14" i="38"/>
  <c r="H14" i="38"/>
  <c r="H13" i="38"/>
  <c r="I13" i="38" s="1"/>
  <c r="J13" i="38" s="1"/>
  <c r="H12" i="38"/>
  <c r="H11" i="38"/>
  <c r="I11" i="38" s="1"/>
  <c r="J11" i="38" s="1"/>
  <c r="H10" i="38"/>
  <c r="H9" i="38"/>
  <c r="I9" i="38" s="1"/>
  <c r="J9" i="38" s="1"/>
  <c r="D30" i="41"/>
  <c r="C30" i="41"/>
  <c r="D29" i="41"/>
  <c r="C29" i="41"/>
  <c r="D28" i="41"/>
  <c r="C28" i="41"/>
  <c r="D27" i="41"/>
  <c r="C27" i="41"/>
  <c r="D26" i="41"/>
  <c r="C26" i="41"/>
  <c r="D25" i="41"/>
  <c r="C25" i="41"/>
  <c r="D24" i="41"/>
  <c r="C24" i="41"/>
  <c r="D23" i="41"/>
  <c r="C23" i="41"/>
  <c r="D22" i="41"/>
  <c r="C22" i="41"/>
  <c r="D21" i="41"/>
  <c r="C21" i="41"/>
  <c r="D20" i="41"/>
  <c r="C20" i="41"/>
  <c r="D19" i="41"/>
  <c r="C19" i="41"/>
  <c r="D18" i="41"/>
  <c r="C18" i="41"/>
  <c r="D17" i="41"/>
  <c r="C17" i="41"/>
  <c r="D16" i="41"/>
  <c r="C16" i="41"/>
  <c r="D15" i="41"/>
  <c r="C15" i="41"/>
  <c r="D14" i="41"/>
  <c r="C14" i="41"/>
  <c r="D13" i="41"/>
  <c r="C13" i="41"/>
  <c r="D8" i="17"/>
  <c r="D9" i="17"/>
  <c r="D7" i="17"/>
  <c r="I13" i="17"/>
  <c r="J13" i="17"/>
  <c r="I14" i="17"/>
  <c r="J14" i="17"/>
  <c r="I15" i="17"/>
  <c r="J15" i="17"/>
  <c r="O15" i="17"/>
  <c r="I16" i="17"/>
  <c r="J16" i="17"/>
  <c r="O16" i="17"/>
  <c r="I17" i="17"/>
  <c r="J17" i="17"/>
  <c r="O17" i="17"/>
  <c r="I18" i="17"/>
  <c r="J18" i="17"/>
  <c r="O18" i="17"/>
  <c r="I19" i="17"/>
  <c r="J19" i="17"/>
  <c r="O19" i="17"/>
  <c r="I20" i="17"/>
  <c r="J20" i="17"/>
  <c r="O20" i="17"/>
  <c r="I21" i="17"/>
  <c r="J21" i="17"/>
  <c r="O21" i="17"/>
  <c r="I22" i="17"/>
  <c r="J22" i="17"/>
  <c r="O22" i="17"/>
  <c r="I23" i="17"/>
  <c r="J23" i="17"/>
  <c r="O23" i="17"/>
  <c r="I24" i="17"/>
  <c r="J24" i="17"/>
  <c r="O24" i="17"/>
  <c r="I25" i="17"/>
  <c r="J25" i="17"/>
  <c r="O25" i="17"/>
  <c r="I26" i="17"/>
  <c r="J26" i="17"/>
  <c r="O26" i="17"/>
  <c r="I27" i="17"/>
  <c r="J27" i="17"/>
  <c r="O27" i="17"/>
  <c r="I28" i="17"/>
  <c r="J28" i="17"/>
  <c r="O28" i="17"/>
  <c r="I29" i="17"/>
  <c r="J29" i="17"/>
  <c r="O29" i="17"/>
  <c r="I30" i="17"/>
  <c r="J30" i="17"/>
  <c r="O30" i="17"/>
  <c r="K31" i="17"/>
  <c r="L31" i="17"/>
  <c r="M31" i="17"/>
  <c r="I7" i="37"/>
  <c r="J7" i="37"/>
  <c r="M7" i="37"/>
  <c r="M8" i="37"/>
  <c r="I10" i="38"/>
  <c r="C17" i="17"/>
  <c r="J9" i="37"/>
  <c r="M9" i="37"/>
  <c r="I12" i="38"/>
  <c r="J12" i="38"/>
  <c r="M12" i="38" s="1"/>
  <c r="M11" i="38"/>
  <c r="D15" i="17" l="1"/>
  <c r="M13" i="38"/>
  <c r="N17" i="17" s="1"/>
  <c r="C14" i="17"/>
  <c r="N31" i="41"/>
  <c r="H31" i="41" s="1"/>
  <c r="L7" i="41" s="1"/>
  <c r="D27" i="17"/>
  <c r="C19" i="17"/>
  <c r="D19" i="17"/>
  <c r="C23" i="17"/>
  <c r="C27" i="17"/>
  <c r="I6" i="37"/>
  <c r="J6" i="37" s="1"/>
  <c r="M6" i="37" s="1"/>
  <c r="M24" i="37" s="1"/>
  <c r="D25" i="17"/>
  <c r="C21" i="17"/>
  <c r="D17" i="17"/>
  <c r="C29" i="17"/>
  <c r="D21" i="17"/>
  <c r="D29" i="17"/>
  <c r="D20" i="17"/>
  <c r="J10" i="38"/>
  <c r="M10" i="38" s="1"/>
  <c r="D30" i="17"/>
  <c r="C30" i="17"/>
  <c r="C28" i="17"/>
  <c r="D24" i="17"/>
  <c r="C20" i="17"/>
  <c r="C26" i="17"/>
  <c r="D26" i="17"/>
  <c r="D22" i="17"/>
  <c r="M9" i="38"/>
  <c r="N13" i="17" s="1"/>
  <c r="D28" i="17"/>
  <c r="D16" i="17"/>
  <c r="D18" i="17"/>
  <c r="C22" i="17"/>
  <c r="D13" i="17"/>
  <c r="C24" i="17"/>
  <c r="M27" i="38" l="1"/>
  <c r="N31" i="17"/>
  <c r="H31" i="17" s="1"/>
  <c r="L7" i="17" s="1"/>
</calcChain>
</file>

<file path=xl/sharedStrings.xml><?xml version="1.0" encoding="utf-8"?>
<sst xmlns="http://schemas.openxmlformats.org/spreadsheetml/2006/main" count="49197" uniqueCount="4598">
  <si>
    <t>Ετήσιος</t>
  </si>
  <si>
    <t>ΗΜΕΡΟΜΗΝΙΑ:</t>
  </si>
  <si>
    <t>Κώδικας  Χρέωσης Υπερωριών:</t>
  </si>
  <si>
    <t>Η  Μ  Ε  Ρ  Ο  Μ  Η  Ν  Ι  Α  :</t>
  </si>
  <si>
    <t>Γ ΙΑ ΧΡΗΣΗ ΓΕΝΙΚΟΥ ΛΟΓΙΣΤΗΡΙΟΥ</t>
  </si>
  <si>
    <t>Ημερομηνία καταχώρησης:</t>
  </si>
  <si>
    <t xml:space="preserve">  </t>
  </si>
  <si>
    <t>Μήνας Πληρωμής</t>
  </si>
  <si>
    <t xml:space="preserve">   Α / Α Σελίδας</t>
  </si>
  <si>
    <t>Περιγραφή Υπερωριακής Απασχόλησης:</t>
  </si>
  <si>
    <t>Περίοδος</t>
  </si>
  <si>
    <t>Ώρες Χ 1</t>
  </si>
  <si>
    <t>Ώρες Χ 1½</t>
  </si>
  <si>
    <t>Ώρες Χ 2</t>
  </si>
  <si>
    <t>Ο Λ Ι Κ Ο   Ω Ρ Ω Ν  /  Ο Λ Ι Κ Ο   Π Ο Σ Ο</t>
  </si>
  <si>
    <t xml:space="preserve"> Ολικό Σελίδας:</t>
  </si>
  <si>
    <t xml:space="preserve"> Τύπος Υπερωριών:</t>
  </si>
  <si>
    <t>ΕΛΕΓΧΘΗΚΕ    ΑΠΟ:</t>
  </si>
  <si>
    <t>Μονογραφή:</t>
  </si>
  <si>
    <t xml:space="preserve">ΠΟΣΟ ΚΑΤ΄ ΑΠΟΚΟΠΗ </t>
  </si>
  <si>
    <t>ΥΠΟΥΡΓΕΙΟ/ΤΜΗΜΑ:</t>
  </si>
  <si>
    <t>ΜΙΣΘΟΛΟΓΙΟ ΚΡΑΤΙΚΩΝ ΥΠΑΛΛΗΛΩΝ</t>
  </si>
  <si>
    <t>Α/Α</t>
  </si>
  <si>
    <t>Α.Κ.Α.</t>
  </si>
  <si>
    <t>Από</t>
  </si>
  <si>
    <t>Μέχρι</t>
  </si>
  <si>
    <t>ΕΤΟΙΜΑΣΤΗΚΕ ΑΠΟ:</t>
  </si>
  <si>
    <t>LEAVE</t>
  </si>
  <si>
    <t>PAYMENT OF LEAVE</t>
  </si>
  <si>
    <t>BB HH XX 102</t>
  </si>
  <si>
    <t>ΓΕΝΙΚΟ ΛΟΓΙΣΤΗΡΙΟ ΤΗΣ ΔΗΜΟΚΡΑΤΙΑΣ</t>
  </si>
  <si>
    <t>ΕΛΕΓΧΩΝ   ΛΕΙΤΟΥΡΓΟΣ:</t>
  </si>
  <si>
    <t>ΗΜΕΡΟΜΗΝΙΑ</t>
  </si>
  <si>
    <t>Α.Δ.Τ.</t>
  </si>
  <si>
    <t>ΟΝΟΜΑΤΕΠΩΝΥΜΟ</t>
  </si>
  <si>
    <t>CODE</t>
  </si>
  <si>
    <t>D  E  S  C  R  I  P  T  I  O  N</t>
  </si>
  <si>
    <t>ACCOUNT NUMBER</t>
  </si>
  <si>
    <t>Βασικός</t>
  </si>
  <si>
    <t>Αύξηση</t>
  </si>
  <si>
    <t>Τιμάριθμος</t>
  </si>
  <si>
    <t>ΟΛΙΚΟ</t>
  </si>
  <si>
    <t>Αριθμός</t>
  </si>
  <si>
    <t>Εργασία</t>
  </si>
  <si>
    <t>ΠΟΣΟ</t>
  </si>
  <si>
    <t>Μισθός</t>
  </si>
  <si>
    <t>Ημερών</t>
  </si>
  <si>
    <t>5ήμερη</t>
  </si>
  <si>
    <t>ΠΛΗΡΩΜΗΣ</t>
  </si>
  <si>
    <t>Άδειας</t>
  </si>
  <si>
    <t>6ήμερη</t>
  </si>
  <si>
    <t>€</t>
  </si>
  <si>
    <t>ΟΛΙΚΟ ΠΟΣΟ</t>
  </si>
  <si>
    <t>5ήμερο</t>
  </si>
  <si>
    <t>6ήμερο</t>
  </si>
  <si>
    <t>Ωράριο</t>
  </si>
  <si>
    <t>Νόμ.</t>
  </si>
  <si>
    <t>FROM 1/1/2011 TO 30/6/2011</t>
  </si>
  <si>
    <t xml:space="preserve">( Έντυπο Γ.Λ. 44 Ι)  </t>
  </si>
  <si>
    <t>ΥΠΕΡΩΡΙΕΣ - ΠΛΗΡΩΜΗ ΑΔΕΙΩΝ 1/7/11-31/12/17</t>
  </si>
  <si>
    <t xml:space="preserve">ΓΕΝΙΚΟ ΛΟΓΙΣΤΗΡΙΟ ΤΗΣ ΔΗΜΟΚΡΑΤΙΑΣ                                                                                                           ΜΙΣΘΟΛΟΓΙΟ ΚΡΑΤΙΚΩΝ ΥΠΑΛΛΗΛΩΝ </t>
  </si>
  <si>
    <t xml:space="preserve"> Έντυπο Γ.Λ. 44 IZ</t>
  </si>
  <si>
    <t>(Τροποποίηση Βάση Εγκ. 1549)</t>
  </si>
  <si>
    <t>ΓΙΑ ΧΡΗΣΗ ΓΕΝΙΚΟΥ ΛΟΓΙΣΤΗΡΙΟΥ</t>
  </si>
  <si>
    <t>(το έντυπο έχει αναθεωρηθεί με την νέα ωριαία αμοιβή από 1/7/2018)</t>
  </si>
  <si>
    <t>Ημερ. καταχ:</t>
  </si>
  <si>
    <t>Ωρ.x 1</t>
  </si>
  <si>
    <t>Ολικό Ποσό</t>
  </si>
  <si>
    <t>Ολικό Σελίδας</t>
  </si>
  <si>
    <t>Περιγραφή Υπερωρ. Απασχόλησης:</t>
  </si>
  <si>
    <t/>
  </si>
  <si>
    <t>Για χρήση λογιστηρίων Υπουργείων/Τμημάτων</t>
  </si>
  <si>
    <t>Σύνολο Ωρών</t>
  </si>
  <si>
    <t>Overt. Rate</t>
  </si>
  <si>
    <t xml:space="preserve">ΓΙΑ ΧΡΗΣΗ ΑΠΌ ΤΟΜΕΑ ΜΙΣΘΩΝ ΤΟΥ ΓΕΝΙΚΟΥ ΛΟΓΙΣΤΗΡΙΟΥ </t>
  </si>
  <si>
    <t>Κλίμακα Πληρ Υπερ</t>
  </si>
  <si>
    <t>Ώρες Χ 1,2</t>
  </si>
  <si>
    <t>Ώρες Χ 1,5</t>
  </si>
  <si>
    <t>Ποσό κατ' αποκοπή</t>
  </si>
  <si>
    <t>Ολικό Ποσό Πληρωμής</t>
  </si>
  <si>
    <t>A9-24402</t>
  </si>
  <si>
    <t xml:space="preserve">   </t>
  </si>
  <si>
    <t>ΟΛΙΚΟ ΩΡΩΝ/ΠΟΣΟ</t>
  </si>
  <si>
    <t>ΥΠΟΓΡΑΦΗ:</t>
  </si>
  <si>
    <t>ΤΗΛ.ΕΠΙΚ.:</t>
  </si>
  <si>
    <t>ΗΜΕΡ.:</t>
  </si>
  <si>
    <t>A1</t>
  </si>
  <si>
    <t>00-106-01</t>
  </si>
  <si>
    <t>ΕΝΙΣΧΥΤΙΚΗ ΔΙΔΑΣΚΑΛΙΑ-ΠΑΓΚΥΠΡΙΟ ΓΥΜΝ.</t>
  </si>
  <si>
    <t>20-0203200112</t>
  </si>
  <si>
    <t>A2</t>
  </si>
  <si>
    <t>00-106-02</t>
  </si>
  <si>
    <t>ΕΝΙΣΧΥΤΙΚΗ ΔΙΔΑΣΚΑΛΙΑ-ΛΥΚ. ΠΑΛΛ/ΤΙΣΣΑΣ</t>
  </si>
  <si>
    <t>A3</t>
  </si>
  <si>
    <t>00-106-03</t>
  </si>
  <si>
    <t>ΕΝΙΣΧΥΤΙΚΗ ΔΙΔΑΣΚΑΛΙΑ-ΛΥΚΕΙΟ ΑΚΡΟΠΟΛΕΩΣ</t>
  </si>
  <si>
    <t>A4</t>
  </si>
  <si>
    <t>00-106-04</t>
  </si>
  <si>
    <t>ΕΝΙΣΧΥΤΙΚΗ ΔΙΔΑΣΚΑΛΙΑ-ΛΥΚ. ΜΑΚΑΡΙΟΥ Γ'</t>
  </si>
  <si>
    <t>A5</t>
  </si>
  <si>
    <t>00-106-05</t>
  </si>
  <si>
    <t>ΕΝΙΣΧΥΤΙΚΗ ΔΙΔΑΣΚΑΛΙΑ-ΛΥΚ. ΑΡΧΑΓΓΕΛΟΥ</t>
  </si>
  <si>
    <t>A5+2</t>
  </si>
  <si>
    <t>00-106-06</t>
  </si>
  <si>
    <t>ΕΝΙΣΧ. ΔΙΔΑΣΚΑΛΙΑ-ΛΥΚ.ΚΟΥΤΣΟΦΤΑ-ΠΑΝΑΓΙΔΗ</t>
  </si>
  <si>
    <t>A5(ii)</t>
  </si>
  <si>
    <t>00-106-07</t>
  </si>
  <si>
    <t>ΕΝΙΣΧΥΤΙΚΗ ΔΙΔΑΣΚΑΛΙΑ-ΛΥΚΕΙΟ ΑΠ. ΒΑΡΝΑΒΑ</t>
  </si>
  <si>
    <t>A5+3</t>
  </si>
  <si>
    <t>00-106-08</t>
  </si>
  <si>
    <t>ΕΝΙΣΧΥΤΙΚΗ ΔΙΔΑΣΚΑΛΙΑ-ΛΥΚ.ΕΘΝΟΜ.ΚΥΠΡΙΑΝΟ</t>
  </si>
  <si>
    <t>A5(iii)</t>
  </si>
  <si>
    <t>00-106-09</t>
  </si>
  <si>
    <t>ΕΝΙΣΧΥΤΙΚΗ ΔΙΔΑΣΚΑΛΙΑ-ΛΥΚΕΙΟ ΣΟΛΕΑΣ</t>
  </si>
  <si>
    <t>A6</t>
  </si>
  <si>
    <t>00-106-10</t>
  </si>
  <si>
    <t>ΕΝΙΣΧΥΤΙΚΗ ΔΙΔΑΣΚΑΛΙΑ-Β΄ΤΕΧΝΙΚΗ Λ/ΣΟΥ</t>
  </si>
  <si>
    <t>A6+2</t>
  </si>
  <si>
    <t>00-106-100</t>
  </si>
  <si>
    <t>ΕΝΙΣΧΥΤΙΚΗ ΔΙΔΑΣΚΑΛΙΑ-ΚΑΤ΄ΟΙΚΟΝ ΔΙΔΑΣΚ.</t>
  </si>
  <si>
    <t>A6(ii)</t>
  </si>
  <si>
    <t>00-106-11</t>
  </si>
  <si>
    <t>ΕΝΙΣΧΥΤΙΚΗ ΔΙΔΑΣΚΑΛΙΑ-ΛΥΚΕΙΟ ΚΥΚΚΟΥ Α</t>
  </si>
  <si>
    <t>A7</t>
  </si>
  <si>
    <t>00-106-12</t>
  </si>
  <si>
    <t>ΕΝΙΣΧΥΤΙΚΗ ΔΙΔΑΣΚΑΛΙΑ-ΛΥΚΕΙΟ ΚΥΚΚΟΥ Β</t>
  </si>
  <si>
    <t>A7+2</t>
  </si>
  <si>
    <t>00-106-13</t>
  </si>
  <si>
    <t>ΕΝΙΣΧΥΤΙΚΗ ΔΙΔΑΣΚΑΛΙΑ- ΛΥΚΕΙΟ ΙΔΑΛΙΟΥ</t>
  </si>
  <si>
    <t>A7(ii)</t>
  </si>
  <si>
    <t>00-106-14</t>
  </si>
  <si>
    <t>ΕΝΙΣΧΥΤΙΚΗ ΔΙΔΑΣΚΑΛΙΑ-ΛΥΚ.ΑΠΟΣ.ΒΑΡΝΑΒΑ</t>
  </si>
  <si>
    <t>A7-28470</t>
  </si>
  <si>
    <t>00-106-15</t>
  </si>
  <si>
    <t>ΕΝΙΣΧΥΤΙΚΗ ΔΙΔΑΣΚΑΛΙΑ-ΛΥΚ.ΑΓ.ΓΕΩΡΓΙΟΥ</t>
  </si>
  <si>
    <t>A8</t>
  </si>
  <si>
    <t>00-106-16</t>
  </si>
  <si>
    <t>ΕΝΙΣΧΥΤΙΚΗ ΔΙΔΑΣΚΑΛΙΑ-ΛΥΚΕΙΟ ΛΑΤΣΙΩΝ</t>
  </si>
  <si>
    <t>A8+1</t>
  </si>
  <si>
    <t>00-106-17</t>
  </si>
  <si>
    <t>ΓΥΜΝΑΣΙΟ ΑΡΧ.ΜΑΚΑΡΙΟΥ Γ ΠΛΑΤΥ</t>
  </si>
  <si>
    <t>A8(i)</t>
  </si>
  <si>
    <t>00-106-18</t>
  </si>
  <si>
    <t>ΓΥΜΝΑΣΙΟ ΑΓ.ΣΤΥΛΙΑΝΟΥ ΣΤΡΟΒΟΛΟΥ</t>
  </si>
  <si>
    <t>A8+2</t>
  </si>
  <si>
    <t>00-106-31</t>
  </si>
  <si>
    <t>ΕΝΙΣΧΥΤΙΚΗ ΔΙΔΑΣΚΑΛΙΑ-ΛΥΚΕΙΟ ΠΑΡΑΛΙΜΝΙΟΥ</t>
  </si>
  <si>
    <t>A8(ii)</t>
  </si>
  <si>
    <t>00-106-32</t>
  </si>
  <si>
    <t>ΕΝΙΣΧΥΤΙΚΗ ΔΙΔΑΣΚΑΛΙΑ-ΛΥΚ. ΚΟΚΚΙΝΟΧΩΡΙΩΝ</t>
  </si>
  <si>
    <t>A8-24402</t>
  </si>
  <si>
    <t>00-106-33</t>
  </si>
  <si>
    <t>ΓΥΜΝΑΣΙΟ ΡΙΖΟΚΑΡΠΑΣΟΥ-ΕΝΙΣΧ. ΔΙΔΑΣΚΑΛΙΑ</t>
  </si>
  <si>
    <t>A9</t>
  </si>
  <si>
    <t>00-106-41</t>
  </si>
  <si>
    <t>ΕΝΙΣΧΥΤΙΚΗ ΔΙΔΑΣΚΑΛΙΑ-ΠΑΓΚ.ΛΥΚ.ΛΑΡΝΑΚΑΣ</t>
  </si>
  <si>
    <t>A9+1</t>
  </si>
  <si>
    <t>00-106-42</t>
  </si>
  <si>
    <t>ΕΝΙΣΧ. ΔΙΔΑΣΚΑΛΙΑ-ΛΥΚ. ΑΓΙΟΥ ΓΕΩΡΓΙΟΥ</t>
  </si>
  <si>
    <t>A9(i)</t>
  </si>
  <si>
    <t>00-106-43</t>
  </si>
  <si>
    <t>ΕΝΙΣΧ. ΔΙΔΑΣΚΑΛΙΑ-ΛΥΚΕΙΟ ΜΑΚΑΡΙΟΥ Γ'</t>
  </si>
  <si>
    <t>A9+2</t>
  </si>
  <si>
    <t>00-106-44</t>
  </si>
  <si>
    <t>ΕΝΙΣΧ. ΔΙΔΑΣΚΑΛΙΑ-ΛΥΚΕΙΟ ΒΕΡΓΙΝΑ ΛΑΡΝ.</t>
  </si>
  <si>
    <t>A9(ii)</t>
  </si>
  <si>
    <t>00-106-45</t>
  </si>
  <si>
    <t>ΕΝΙΣΧ. ΔΙΔΑΣΚΑΛΙΑ- ΛΥΚΕΙΟ ΛΕΥΚΑΡΩΝ</t>
  </si>
  <si>
    <t>N/A</t>
  </si>
  <si>
    <t>00-106-46</t>
  </si>
  <si>
    <t>ΕΝΙΣΧΥΤΙΚΗ ΔΙΔΑΣΚΑΛΙΑ-ΓΥΜΝ.ΛΕΥΚΑΡΩΝ</t>
  </si>
  <si>
    <t>A10</t>
  </si>
  <si>
    <t>00-106-47</t>
  </si>
  <si>
    <t>ΛΥΚΕΙΟ ΑΡΑΔΙΠΠΟΥ</t>
  </si>
  <si>
    <t>A10+1</t>
  </si>
  <si>
    <t>00-106-500</t>
  </si>
  <si>
    <t>ΥΠΕΡΩΡΙΕΣ-Β΄ΤΕΧΝΙΚΗ ΣΧΟΛΗ ΛΕΜΕΣΟΥ</t>
  </si>
  <si>
    <t>A10(i)</t>
  </si>
  <si>
    <t>00-106-501</t>
  </si>
  <si>
    <t>ΕΝΙΣΧΥΤΙΚΗ ΔΙΔΑΣΚΑΛΙΑ-ΑΠΕΗΤΕΙΟ ΓΥΜ.ΑΓΡΟΥ</t>
  </si>
  <si>
    <t>A10+2</t>
  </si>
  <si>
    <t>00-106-502</t>
  </si>
  <si>
    <t>ΕΝΙΣΧΥΤΙΚΗ ΔΙΔΑΣΚΑΛΙΑ-ΛΥΚ.ΑΓΙΑΣ ΦΥΛΑΞΕΩΣ</t>
  </si>
  <si>
    <t>A10(ii)</t>
  </si>
  <si>
    <t>00-106-503</t>
  </si>
  <si>
    <t>ΕΝΙΣΧΥΤΙΚΗ ΔΙΔΑΣΚΑΛΙΑ-ΓΥΜΝ.ΑΓ.ΦΥΛΑΞΕΩΣ</t>
  </si>
  <si>
    <t>20-0203200106</t>
  </si>
  <si>
    <t>A1024402</t>
  </si>
  <si>
    <t>00-106-51</t>
  </si>
  <si>
    <t>ΕΝΙΣΧ. ΔΙΔΑΣΚΑΛΙΑ- ΛΥΚ. ΑΓΙΟΥ ΙΩΑΝΝΗ</t>
  </si>
  <si>
    <t>A11</t>
  </si>
  <si>
    <t>00-106-52</t>
  </si>
  <si>
    <t>ΕΝΙΣΧ. ΔΙΔΑΣΚΑΛΙΑ- ΛΥΚΕΙΟ ΑΓΙΟΥ ΝΙΚΟΛΑΟΥ</t>
  </si>
  <si>
    <t>A11+2</t>
  </si>
  <si>
    <t>00-106-53</t>
  </si>
  <si>
    <t>ΕΝΙΣΧΥΤΙΚΗ ΔΙΔΑΣΚΑΛΙΑ-ΛΥΚ. ΠΕΤΡΟΥ&amp;ΠΑΥΛΟΥ</t>
  </si>
  <si>
    <t>A11(ii)</t>
  </si>
  <si>
    <t>00-106-54</t>
  </si>
  <si>
    <t>ΕΝΙΣΧΥΤΙΚΗ ΔΙΔΑΣΚΑΛΙΑ-ΛΑΝΙΤΕΙΟ ΛΥΚΕΙΟ Β'</t>
  </si>
  <si>
    <t>A11+3</t>
  </si>
  <si>
    <t>00-106-55</t>
  </si>
  <si>
    <t>ΕΝΙΣΧΥΤΙΚΗ ΔΙΔΑΣΚΑΛΙΑ-ΛΥΚ.ΑΓ. ΣΠΥΡΙΔΩΝΑ</t>
  </si>
  <si>
    <t>A11(iii)</t>
  </si>
  <si>
    <t>00-106-56</t>
  </si>
  <si>
    <t>ΕΝΙΣΧΥΤΙΚΗ ΔΙΔΑΣΚΑΛΙΑ-ΛΑΝΙΤΕΙΟ ΛΥΚΕΙΟ Α'</t>
  </si>
  <si>
    <t>A1124302</t>
  </si>
  <si>
    <t>00-106-57</t>
  </si>
  <si>
    <t>ΕΝΙΣΧΥΤΙΚΗ ΔΙΔΑΣΚΑΛΙΑ-ΛΥΚΕΙΟ ΠΟΛΕΜΙΔΙΩΝ</t>
  </si>
  <si>
    <t>A1125580</t>
  </si>
  <si>
    <t>00-106-58</t>
  </si>
  <si>
    <t>ΕΝΙΣΧΥΤΙΚΗ ΔΙΔΑΣΚΑΛΙΑ-ΛΥΚ.ΑΓΙΟΥ ΑΝΤΩΝΙΟΥ</t>
  </si>
  <si>
    <t>A1130041</t>
  </si>
  <si>
    <t>00-106-59</t>
  </si>
  <si>
    <t>ΕΝΙΣΧΥΤΙΚΗ ΔΙΔΑΣΚΑΛΙΑ-ΛΥΚ. ΛΙΝΟΠΕΤΡΑΣ</t>
  </si>
  <si>
    <t>A12</t>
  </si>
  <si>
    <t>00-106-61</t>
  </si>
  <si>
    <t>ΕΝΙΣΧΥΤΙΚΗ ΔΙΔΑΣΚΑΛΙΑ-ΓΥΜΝ&amp;ΛΥΚ. ΠΟΛΕΜΙΟΥ</t>
  </si>
  <si>
    <t>A12+2</t>
  </si>
  <si>
    <t>00-106-62</t>
  </si>
  <si>
    <t>ΕΝΙΣΧΥΤΙΚΗ ΔΙΔΑΣΚΑΛΙΑ-ΛΥΚΕΙΟ ΚΥΚΚΟΥ ΠΑΦΟ</t>
  </si>
  <si>
    <t>A12(ii)</t>
  </si>
  <si>
    <t>00-106-63</t>
  </si>
  <si>
    <t>ΕΝΙΣΧΥΤΙΚΗ ΔΙΔΑΣΚΑΛΙΑ-ΛΥΚ.Α΄ΜΑΚΑΡΙΟΥ ΠΑΦ</t>
  </si>
  <si>
    <t>A1230041</t>
  </si>
  <si>
    <t>00-106-64</t>
  </si>
  <si>
    <t>ΕΝΙΣΧΥΤΙΚΗ ΔΙΔΑΣΚΑΛΙΑ-ΓΥΜΝ. ΚΑΤΩ ΠΥΡΓΟΥ</t>
  </si>
  <si>
    <t>A1248253</t>
  </si>
  <si>
    <t>00-106-65</t>
  </si>
  <si>
    <t>ΕΝΙΣΧΥΤΙΚΗ ΔΙΔΑΣΚΑΛΙΑ-ΛΥΚ. ΠΟΛΕΜΙΟΥ</t>
  </si>
  <si>
    <t>A12-5850</t>
  </si>
  <si>
    <t>00-106-66</t>
  </si>
  <si>
    <t>ΕΝΙΣΧ. ΔΙΔΑΣΚΑΛΙΑ-ΛΥΚΕΙΟ ΑΓΙΟΥ ΝΕΟΦΥΤΟΥ</t>
  </si>
  <si>
    <t>A12-6100</t>
  </si>
  <si>
    <t>00-112-100</t>
  </si>
  <si>
    <t>ΚΑΤ΄ΟΙΚΟΝ ΔΙΔΑΣΚΑΛΙΑ</t>
  </si>
  <si>
    <t>A13</t>
  </si>
  <si>
    <t>00-112-115</t>
  </si>
  <si>
    <t>ΕΝΙΣΧΥΤΙΚΗ ΔΙΔΑΣΚΑΛΙΑ-Τ.Σ.ΜΑΚΑΡ.Γ΄ΛΣΙΑΣ</t>
  </si>
  <si>
    <t>A13+1</t>
  </si>
  <si>
    <t>00-112-404</t>
  </si>
  <si>
    <t>ΕΝΙΣΧΥΤΙΚΗ ΔΙΔΑΣΚΑΛΙΑ-ΤΕΧ.ΣΧΟΛΗ ΛΑΡΝΑΚΑΣ</t>
  </si>
  <si>
    <t>A13(i)</t>
  </si>
  <si>
    <t>00-112-505</t>
  </si>
  <si>
    <t>ΕΝΙΣΧΥΤΙΚΗ ΔΙΔΑΣΚΑΛΙΑ-Α΄ΤΕΧΝ.ΣΧΟΛ.Λ/ΣΟΥ</t>
  </si>
  <si>
    <t>A13+2</t>
  </si>
  <si>
    <t>01-04-521</t>
  </si>
  <si>
    <t>ΥΠΕΡΩΡΙΑΚΗ ΑΜΟΙΒΗ</t>
  </si>
  <si>
    <t>01-0304200521</t>
  </si>
  <si>
    <t>A13(ii)</t>
  </si>
  <si>
    <t>01-05-035</t>
  </si>
  <si>
    <t>ΕΞΟΔΑ ΕΞΕΤΑΣΕΩΝ</t>
  </si>
  <si>
    <t>01-0305210035</t>
  </si>
  <si>
    <t>A13300</t>
  </si>
  <si>
    <t>01-339-01</t>
  </si>
  <si>
    <t>ΜΟΥΣΙΚΟ ΣΧΟΛΕΙΟ ΠΑΓΚΥΠΡΙΟΥ</t>
  </si>
  <si>
    <t>20-0401300339</t>
  </si>
  <si>
    <t>A13-6662</t>
  </si>
  <si>
    <t>01-339-02</t>
  </si>
  <si>
    <t>ΑΝΤΙΜΙΣΘΙΑ ΑΝΑΛ.ΠΡΟΓΡ.ΕΝΙΑΙ.ΔΗΜ.ΣΧΟΛΕΙΟΥ</t>
  </si>
  <si>
    <t>A14</t>
  </si>
  <si>
    <t>01-339-100</t>
  </si>
  <si>
    <t>ΕΝΙΑΙΟ ΟΛΟΗΜΕΡΟ ΣΧΟΛΕΙΟ-ΚΑΠΕΔΕΣ</t>
  </si>
  <si>
    <t>A14+1</t>
  </si>
  <si>
    <t>01-339-102</t>
  </si>
  <si>
    <t>ΕΝΙΑΙΟ ΟΛΟΗΜ.ΣΧΟΛΕΙΟ ΠΕΥΚΙΟΣ ΓΕΩΡΓΙΑΔΗΣ</t>
  </si>
  <si>
    <t>A14(i)</t>
  </si>
  <si>
    <t>01-339-200</t>
  </si>
  <si>
    <t>ΠΙΛΟΤΙΚΟ ΑΘΛΗΤΙΚΟ ΣΧΟΛΕΙΟ-Λ. ΑΚΡΟΠΟΛΗΣ</t>
  </si>
  <si>
    <t>A14+2</t>
  </si>
  <si>
    <t>01-339-201</t>
  </si>
  <si>
    <t>ΠΙΛΟΤΙΚΟ ΑΘΛΗΤΙΚΟ ΛΑΝΙΤ. ΛΥΚΕΙΟΥ Β΄Λ/ΣΟΥ</t>
  </si>
  <si>
    <t>A14(ii)</t>
  </si>
  <si>
    <t>01-339-202</t>
  </si>
  <si>
    <t>ΠΙΛ.ΑΘΛ.ΣΧΟΛ.-ΕΝΙΑΙΟ ΛΥΚΕΙΟ ΚΥΚΚΟΥ Β΄</t>
  </si>
  <si>
    <t>A1434100</t>
  </si>
  <si>
    <t>01-339-204</t>
  </si>
  <si>
    <t>ΕΚΠΑΙΔ.ΜΟΥΣΙΚΑ ΠΡΟΓΡΑΜΜΑΤΑ ΛΕΥΚΩΣΙΑΣ</t>
  </si>
  <si>
    <t>A15</t>
  </si>
  <si>
    <t>01-339-205</t>
  </si>
  <si>
    <t>ΕΚΠΑΙΔ. ΜΟΥΣΙΚΑ ΠΡΟΓΡΑΜΜΑΤΑ ΛΕΜΕΣΟΥ</t>
  </si>
  <si>
    <t>A15+1</t>
  </si>
  <si>
    <t>01-339-300</t>
  </si>
  <si>
    <t>ΕΝΙΑΙΟ ΟΛΟΗΜΕΡΟ ΣΧΟΛΕΙΟ-Γ΄ΣΩΤΗΡΑΣ</t>
  </si>
  <si>
    <t>A15(i)</t>
  </si>
  <si>
    <t>01-339-401</t>
  </si>
  <si>
    <t>ΕΝΙΑΙΟ ΟΛΟΗΜΕΡΟ ΣΧΟΛΕΙΟ ΧΟΙΡΟΚΟΙΤΙΑΣ</t>
  </si>
  <si>
    <t>A15+2</t>
  </si>
  <si>
    <t>01-339-500</t>
  </si>
  <si>
    <t>ΕΝΙΑΙΟ ΟΛΟΗΜΕΡΟ ΣΧΟΛΕΙΟ-ΑΨΙΟΥΣ</t>
  </si>
  <si>
    <t>A15(ii)</t>
  </si>
  <si>
    <t>01-339-501</t>
  </si>
  <si>
    <t>ΕΝΙΑΙΟ ΟΛΟΗΜΕΡΟ ΣΧΟΛΕΙΟ-ΕΡΗΜΗΣ Λ/ΣΟΥ</t>
  </si>
  <si>
    <t>A16</t>
  </si>
  <si>
    <t>01-339-504</t>
  </si>
  <si>
    <t>ΕΝΙΑΙΟ ΟΛΟΗΜ.ΣΧΟΛΕΙΟ ΑΠΑΙΣΙΑΣ ΛΕΜΕΣΟΥ</t>
  </si>
  <si>
    <t>A16+1</t>
  </si>
  <si>
    <t>01-339-505</t>
  </si>
  <si>
    <t>ΕΝΙΑΙΟ ΟΛΟΗΜΕΡΟ ΣΧΟΛΕΙΟ-ΙΑΜΑΤΙΚΗ</t>
  </si>
  <si>
    <t>A16(i)</t>
  </si>
  <si>
    <t>01-339-51</t>
  </si>
  <si>
    <t>ΠΙΛΟΤΙΚΟ ΜΟΥΣΙΚΟ ΣΧΟΛΕΙΟ ΛΑΝΙΤΕΙΟΥ Α</t>
  </si>
  <si>
    <t>A1637302</t>
  </si>
  <si>
    <t>01-339-601</t>
  </si>
  <si>
    <t>ΕΝΙΑΙΟ ΟΛΟΗΜΕΡΟ ΣΧΟΛΕΙΟ-ΓΙΟΛΟΥ ΜΗΛΙΟΥ</t>
  </si>
  <si>
    <t>A1637441</t>
  </si>
  <si>
    <t>01-41-01-0</t>
  </si>
  <si>
    <t>MUN ELECTIONS MIN OF INTERIOR</t>
  </si>
  <si>
    <t>16-0301200096</t>
  </si>
  <si>
    <t>U11</t>
  </si>
  <si>
    <t>01-42-01-0</t>
  </si>
  <si>
    <t>MUN ELECTIONS DIST OFFICER NSIA</t>
  </si>
  <si>
    <t>U13</t>
  </si>
  <si>
    <t>01-42-03-0</t>
  </si>
  <si>
    <t>MUN ELECTIONS DIST OFFICER F/STA</t>
  </si>
  <si>
    <t>X13</t>
  </si>
  <si>
    <t>01-42-04-0</t>
  </si>
  <si>
    <t>MUN ELECTIONS DIST OFFICER L/CA</t>
  </si>
  <si>
    <t>X15</t>
  </si>
  <si>
    <t>01-42-05-0</t>
  </si>
  <si>
    <t>MUN ELECTIONS DIST OFFICER L/SSOL</t>
  </si>
  <si>
    <t>01-42-06-0</t>
  </si>
  <si>
    <t>MUN ELECTIONS DIST OFFICER PAPHOS</t>
  </si>
  <si>
    <t>01-43-01-1</t>
  </si>
  <si>
    <t>MUN ELECTIONS POLICE (NSIA HQ)</t>
  </si>
  <si>
    <t>01-43-01-2</t>
  </si>
  <si>
    <t>MUN ELECTIONS POLICE (NSIA CIS)</t>
  </si>
  <si>
    <t>01-43-01-3</t>
  </si>
  <si>
    <t>MUN ELECTIONS POLICE (NSIA M.M.A.D.)</t>
  </si>
  <si>
    <t>01-43-03-0</t>
  </si>
  <si>
    <t>MUN ELECTIONS POLICE (F/STA)</t>
  </si>
  <si>
    <t>01-43-04-0</t>
  </si>
  <si>
    <t>MUN ELECTIONS POLICE (L/CA)</t>
  </si>
  <si>
    <t>01-43-05-0</t>
  </si>
  <si>
    <t>MUN ELECTIONS POLICE (L/SSOL)</t>
  </si>
  <si>
    <t>01-43-06-0</t>
  </si>
  <si>
    <t>MUN ELECTIONS POLICE (PAPHOS)</t>
  </si>
  <si>
    <t>01-44-01-0</t>
  </si>
  <si>
    <t>MUN ELECTIONS FIRE SERVICE</t>
  </si>
  <si>
    <t>01-49-01-0</t>
  </si>
  <si>
    <t>MUN ELECTIONS P.I.O.</t>
  </si>
  <si>
    <t>01-61-01-0</t>
  </si>
  <si>
    <t>MUN ELECTIONS PRINTING OFFICE</t>
  </si>
  <si>
    <t>01-62-01-0</t>
  </si>
  <si>
    <t>MUN ELECTIONS DATA PROCESSING SERVICES</t>
  </si>
  <si>
    <t>01-717-00</t>
  </si>
  <si>
    <t>ΣΕΜΙΝΑΡΙΑ ΑΝΤΙΝΑΡΚΩΤΙΚΗΣ</t>
  </si>
  <si>
    <t>20-0301300717</t>
  </si>
  <si>
    <t>01-717-01</t>
  </si>
  <si>
    <t>ΖΕΠ ΚΑΤΩ ΠΥΡΓΟΥ ΤΥΛΛΗΡΙΑΣ</t>
  </si>
  <si>
    <t>01-717-02</t>
  </si>
  <si>
    <t>Β΄ΔΗΜΟΤΙΚΟ ΤΣΕΡΙΟΥ</t>
  </si>
  <si>
    <t>01-717-03</t>
  </si>
  <si>
    <t>ΖΕΠ ΦΑΝΕΡΩΜΕΝΗΣ</t>
  </si>
  <si>
    <t>01-717-04</t>
  </si>
  <si>
    <t>ΠΟΛΙΤΙΣΤΙΚΟ ΕΡΓΑΣΤΗΡΙ ΑΓ. ΟΜΟΛΟΓΗΤΩΝ</t>
  </si>
  <si>
    <t>01-717-05</t>
  </si>
  <si>
    <t>ΔΗΜΟΤΙΚΟ ΛΥΚΑΒΗΤΟΥ ΚΒ΄</t>
  </si>
  <si>
    <t>01-717-07</t>
  </si>
  <si>
    <t>ΑΝΤΙΝΑΡΚΩΤΙΚΗ ΑΓΩΓΗ-ΔΗΜ.ΣΧΟΛΕΙΟ ΚΟΡΝΟΥ</t>
  </si>
  <si>
    <t>01-717-10</t>
  </si>
  <si>
    <t>ΑΝΤΙΝΑΡ.ΑΓΩΓΗ-ΖΕΠ ΦΑΝΕΡΩΜΕΝΗΣ-ΥΦΑΝΤ.</t>
  </si>
  <si>
    <t>01-717-109</t>
  </si>
  <si>
    <t>ΑΝΤΙΝΑΡΚΩΤΙΚΗ ΑΓΩΓΗ-ΖΕΠ ΚΑΛΟΚΑΙΡΙΝΑ</t>
  </si>
  <si>
    <t>01-717-17</t>
  </si>
  <si>
    <t>ΑΝΤΙΝΑΡΚΩΤΙΚΗ ΑΓΩΓΗ-Ε΄ΔΗΜ.ΣΧ.ΛΑΚΑΤΑΜΕΙΑΣ</t>
  </si>
  <si>
    <t>01-717-20</t>
  </si>
  <si>
    <t>ΑΝΤΙΝΑΡΚΩΤΙΚΗ ΑΓΩΓΗ-Β΄ΔΗΜ.ΣΧ.ΑΓΛΑΝΤΖΙΑΣ</t>
  </si>
  <si>
    <t>01-717-39</t>
  </si>
  <si>
    <t>ΑΝΤΙΝΑΡΚΩΤΙΚΗ ΑΓΩΓΗ-ΔΗΜ.ΣΧΟΛ.ΦΡΕΝΑΡΟΥ</t>
  </si>
  <si>
    <t>01-717-41</t>
  </si>
  <si>
    <t>ΖΕΠ ΑΓΙΟΣ ΛΑΖΑΡΟΣ Β΄ ΛΑΡΝΑΚΑΣ</t>
  </si>
  <si>
    <t>01-717-42</t>
  </si>
  <si>
    <t>ΔΗΜΟΤΙΚΟ ΑΓ.ΑΝΑΡΓΥΡΩΝ Λ/ΚΑΣ</t>
  </si>
  <si>
    <t>01-717-46</t>
  </si>
  <si>
    <t>ΕΝΙΣΧΥΤΙΚΗ ΔΙΔ.-ΓΥΜΝ.ΦΑΝΕΡΩΜΕΝΗΣ Λ/ΚΑΣ</t>
  </si>
  <si>
    <t>01-717-47</t>
  </si>
  <si>
    <t>ΖΕΠ ΦΑΝΕΡΩΜΕΝΗΣ ΚΑΛΟΥ ΧΩΡΙΟΥ</t>
  </si>
  <si>
    <t>01-717-49</t>
  </si>
  <si>
    <t>ΑΓΩΓΗ ΥΓΕΙΑΣ-ΔΙΑΝΕΛΛΕΙΟ ΓΥΜΝ.ΛΑΡΝΑΚΑΣ</t>
  </si>
  <si>
    <t>01-717-51</t>
  </si>
  <si>
    <t>ΚΗ΄ ΔΗΜΟΤΙΚΟ ΑΡΧ.ΜΙΧΑΗΛ ΛΕΜΕΣΟΥ</t>
  </si>
  <si>
    <t>01-717-510</t>
  </si>
  <si>
    <t>ΑΝΤΙΝΑΡΚ.ΑΓΩΓΗ-ΖΕΠ ΓΥΜΝ.ΑΓ.ΑΝΤΩΝΙΟΥ ΛΣΟΥ</t>
  </si>
  <si>
    <t>01-717-513</t>
  </si>
  <si>
    <t>ΑΝΤΙΝΑΡΚ.ΑΓΩΓΗ-Δ΄ΔΗΜ.ΑΓ.ΑΝΤΩΝΙΟΥ ΛΣΟΥ ΚΑ</t>
  </si>
  <si>
    <t>01-717-514</t>
  </si>
  <si>
    <t>ΑΝΤΙΝΑΡΚ.ΑΓΩΓΗ-Δ΄ΔΗΜ.ΑΓ.ΑΝΤΩΝΙΟΥ ΛΣΟΥ ΚΒ</t>
  </si>
  <si>
    <t>01-717-515</t>
  </si>
  <si>
    <t>ΑΝΤΙΝΑΡΚ.ΑΓΩΓΗ-ΙΗ΄ΔΗΜ.ΑΓ.ΑΝΤΩΝΙΟΥ ΛΣΟΥ</t>
  </si>
  <si>
    <t>01-717-516</t>
  </si>
  <si>
    <t>ΑΝΤΙΝΑΡΚΩΤΙΚΗ ΑΓΩΓΗ-Ε΄ΔΗΜ.ΑΓ.ΙΩΑΝΝΗ ΚΒ΄</t>
  </si>
  <si>
    <t>01-717-519</t>
  </si>
  <si>
    <t>ΑΝΤΙΝΑΡΚΩΤΙΚΗ ΑΓΩΓΗ</t>
  </si>
  <si>
    <t>01-717-52</t>
  </si>
  <si>
    <t>ΙΑ΄ΤΣΙΡΕΙΟ ΔΗΜΟΤΙΚΟ</t>
  </si>
  <si>
    <t>01-717-53</t>
  </si>
  <si>
    <t>ΖΕΠ ΑΓ.ΑΝΤΩΝΙΟΥ-ΚΑΛΟΚΑΙΡΙΝΟ</t>
  </si>
  <si>
    <t>01-717-534</t>
  </si>
  <si>
    <t>ΑΝΤΙΝΑΡΚ.ΑΓΩΓΗ-ΓΥΜΝ.ΑΓΙΟΥ ΙΩΑΝΝΗ ΛΕΜΕΣΟΥ</t>
  </si>
  <si>
    <t>01-717-56</t>
  </si>
  <si>
    <t>01-717-57</t>
  </si>
  <si>
    <t>ΑΝΤΙΝΑΡΚΩΤΙΚΗ ΑΓΩΓΗ-ΛΥΚΕΙΟ ΑΓ.ΙΩΑΝΝΗ</t>
  </si>
  <si>
    <t>01-717-61</t>
  </si>
  <si>
    <t>ΙΑ΄ΔΗΜΟΤΙΚΟ ΠΑΦΟΥ</t>
  </si>
  <si>
    <t>01-717-62</t>
  </si>
  <si>
    <t>ΖΕΠ ΠΑΝΑΓΙΑΣ ΘΕΟΣΚΕΠΑΣΤΗΣ</t>
  </si>
  <si>
    <t>02-01-117</t>
  </si>
  <si>
    <t>ΑΡΧΗ ΔΙΕΡ.ΙΣΧΥΡ. ΚΑΙ ΠΑΡΑΠ.ΚΑΤΑ ΑΣΤΥΝ.</t>
  </si>
  <si>
    <t>02-0301212117</t>
  </si>
  <si>
    <t>02-01-583</t>
  </si>
  <si>
    <t>ΑΓΟΡΑ ΥΠΗΡΕΣΙΩΝ</t>
  </si>
  <si>
    <t>02-0301211583</t>
  </si>
  <si>
    <t>02-03-035</t>
  </si>
  <si>
    <t>02-0303200035</t>
  </si>
  <si>
    <t>02-09-261</t>
  </si>
  <si>
    <t>ΥΠΕΡΩΡΙΑΚΗ ΑΠΑΣΧΟΛΗΣΗ</t>
  </si>
  <si>
    <t>15-0209200261</t>
  </si>
  <si>
    <t>02-09-320</t>
  </si>
  <si>
    <t>ΥΠΕΡΩΡΙΕΣ-ΕΠΙΤ. ΠΡΟΣΤ. ΑΝΤΑΓΩΝΙΣΜΟΥ</t>
  </si>
  <si>
    <t>03-0303200581</t>
  </si>
  <si>
    <t>02-13-03-0</t>
  </si>
  <si>
    <t>ΔΗΜΟΨΗΦΙΣΜΑ - ΑΣΤΥΝΟΜΙΑ ΛΕΥΚΩΣΙΑΣ</t>
  </si>
  <si>
    <t>16-5616010015</t>
  </si>
  <si>
    <t>02-13-03-3</t>
  </si>
  <si>
    <t>ΔΗΜΟΨΗΦΙΣΜΑ - ΑΣΤΥΝΟΜΙΑ ΑΜΜΟΧΩΣΤΟΥ</t>
  </si>
  <si>
    <t>02-13-03-4</t>
  </si>
  <si>
    <t>ΔΗΜΟΨΗΦΙΣΜΑ - ΑΣΤΥΝΟΜΙΑ ΛΑΡΝΑΚΑΣ</t>
  </si>
  <si>
    <t>02-13-03-5</t>
  </si>
  <si>
    <t>ΔΗΜΟΨΗΦΙΣΜΑ - ΑΣΤΥΝΟΜΙΑ ΛΕΜΕΣΟΥ</t>
  </si>
  <si>
    <t>02-13-03-6</t>
  </si>
  <si>
    <t>ΔΗΜΟΨΗΦΙΣΜΑ - ΑΣΤΥΝΟΜΙΑ ΠΑΦΟΥ</t>
  </si>
  <si>
    <t>02-13-04-0</t>
  </si>
  <si>
    <t>ΔΗΜΟΨΗΦΙΣΜΑ - ΠΥΡΟΣΒΕΣΤΙΚΗ ΥΠΗΡΕΣΙΑ</t>
  </si>
  <si>
    <t>02-16-01-0</t>
  </si>
  <si>
    <t>ΔΗΜΟΨΗΦΙΣΜΑ - ΥΠΟΥΡΓΕΙΟΝ ΕΣΩΤΕΡΙΚΩΝ</t>
  </si>
  <si>
    <t>02-16-02-0</t>
  </si>
  <si>
    <t>ΔΗΜΟΨΗΦΙΣΜΑ - ΕΠΑΡΧΟΣ ΛΕΥΚΩΣΙΑΣ</t>
  </si>
  <si>
    <t>02-16-03-0</t>
  </si>
  <si>
    <t>ΔΗΜΟΨΗΦΙΣΜΑ - ΕΠΑΡΧΟΣ ΑΜΜΟΧΩΣΤΟΥ</t>
  </si>
  <si>
    <t>02-16-04-0</t>
  </si>
  <si>
    <t>ΔΗΜΟΨΗΦΙΣΜΑ - ΕΠΑΡΧΟΣ ΛΑΡΝΑΚΑΣ</t>
  </si>
  <si>
    <t>02-16-05-0</t>
  </si>
  <si>
    <t>ΔΗΜΟΨΗΦΙΣΜΑ - ΕΠΑΡΧΟΣ ΛΕΜΕΣΟΥ</t>
  </si>
  <si>
    <t>02-16-06-0</t>
  </si>
  <si>
    <t>ΔΗΜΟΨΗΦΙΣΜΑ - ΕΠΑΡΧΟΣ ΠΑΦΟΥ</t>
  </si>
  <si>
    <t>02-16-11-0</t>
  </si>
  <si>
    <t>ΔΗΜΟΨΗΦΙΣΜΑ - P.I.O</t>
  </si>
  <si>
    <t>02-18-08-0</t>
  </si>
  <si>
    <t>ΔΗΜΟΨΗΦΙΣΜΑ - ΚΥΒΕΡΝΗΤΙΚΟ ΤΥΠΟΓΡΑΦΕΙΟ</t>
  </si>
  <si>
    <t>02-18-09-0</t>
  </si>
  <si>
    <t>ΔΗΜΟΨΗΦΙΣΜΑ - ΤΜ.ΥΠΗΡ. ΠΛΗΡΟΦΟΡΙΚΗΣ</t>
  </si>
  <si>
    <t>02-261</t>
  </si>
  <si>
    <t>ΕΚΔΟΣΗ ΒΙΒΛ.ΤΑΥΤΟΤΗΤΑΣ ΚΑΙ ΝΑΥΤ.ΥΠΗΡ.</t>
  </si>
  <si>
    <t>21-0210200261</t>
  </si>
  <si>
    <t>02-349-01</t>
  </si>
  <si>
    <t>ΕΝΙΣΧΥΣΗ ΛΟΓΟΤΕΧΝΙΚΩΝ ΕΚΔΗΛΩΣΕΩΝ</t>
  </si>
  <si>
    <t>20-0308319098</t>
  </si>
  <si>
    <t>02-41-01-0</t>
  </si>
  <si>
    <t>ΥΠ. ΕΣΩΤΕΡΙΚΩΝ - ΕΚΛΟΓΕΣ</t>
  </si>
  <si>
    <t>02-42-01-0</t>
  </si>
  <si>
    <t>ΕΚΛΟΓΕΣ - ΕΠΑΡΧ. ΔΙΟΙΚΗΣΗ ΛΕΥΚΩΣΙΑΣ</t>
  </si>
  <si>
    <t>02-42-01-9</t>
  </si>
  <si>
    <t>ELECTIONS DIST. OFF. NSIA (SUPPLEMENTAR)</t>
  </si>
  <si>
    <t>02-42-02-0</t>
  </si>
  <si>
    <t>ΕΚΛΟΓΕΣ- ΕΠΑΡΧ.ΔΙΟΙΚΗΣΗ ΚΕΡΥΝΕΙΑΣ</t>
  </si>
  <si>
    <t>02-42-03-0</t>
  </si>
  <si>
    <t>ΕΚΛΟΓΕΣ - ΕΠΑΡΧ. ΔΙΟΙΚΗΣΗ ΑΜΜ/ΣΤΟΥ</t>
  </si>
  <si>
    <t>02-42-04-0</t>
  </si>
  <si>
    <t>ΕΚΛΟΓΕΣ- ΕΠΑΡΧ. ΔΙΟΙΚΗΣΗ ΛΑΡΝΑΚΑΣ</t>
  </si>
  <si>
    <t>02-42-05-0</t>
  </si>
  <si>
    <t>ΕΚΛΟΓΕΣ - ΕΠΑΡΧ. ΔΙΟΙΚΗΣΗ ΛΕΜΕΣΟΥ</t>
  </si>
  <si>
    <t>02-42-06-0</t>
  </si>
  <si>
    <t>ΕΚΛΟΓΕΣ- ΕΠΑΡΧ.ΔΙΟΙΚΗΣΗ ΠΑΦΟΥ</t>
  </si>
  <si>
    <t>02-43-01-1</t>
  </si>
  <si>
    <t>ELECTIONS POLICE (N/SIA HQ)</t>
  </si>
  <si>
    <t>02-43-01-2</t>
  </si>
  <si>
    <t>ELECTIONS POLICE (N/SIA CIS)</t>
  </si>
  <si>
    <t>02-43-01-3</t>
  </si>
  <si>
    <t>ELECTIONS POLICE (N/SIA M.A.A.D.)</t>
  </si>
  <si>
    <t>02-43-01-4</t>
  </si>
  <si>
    <t>ELECTIONS POLICE (N/SIA PRESID. GUARD)</t>
  </si>
  <si>
    <t>02-43-01-5</t>
  </si>
  <si>
    <t>ELECTIONS POLICE (N/SIA POL. DIV. MORPH)</t>
  </si>
  <si>
    <t>02-43-03-0</t>
  </si>
  <si>
    <t>ELECTIONS POLICE (F/STA)</t>
  </si>
  <si>
    <t>02-43-04-0</t>
  </si>
  <si>
    <t>ELECTIONS POLICE (L/CA)</t>
  </si>
  <si>
    <t>02-43-05-1</t>
  </si>
  <si>
    <t>ΕΚΛΟΓΕΣ-ΑΣΤΥΝΟΜΙΑΣ (ΛΕΜΕΣΟΣ)</t>
  </si>
  <si>
    <t>02-43-05-2</t>
  </si>
  <si>
    <t>ELECTIONS POLICE (PORT &amp; MARINE)</t>
  </si>
  <si>
    <t>02-43-06-0</t>
  </si>
  <si>
    <t>ELECTIONS POLICE (PAPHOS)</t>
  </si>
  <si>
    <t>02-44-01-0</t>
  </si>
  <si>
    <t>ΕΚΛΟΓΕΣ- ΠΥΡΟΣΒΕΣΤΙΚΗ ΥΠΗΡΕΣΙΑ</t>
  </si>
  <si>
    <t>02-49-01-0</t>
  </si>
  <si>
    <t>ΕΚΛΟΓΕΣ- ΓΡΑΦΕΙΟ ΤΥΠΟΥ ΚΑΙ ΠΛΗΡΟΦΟΡΙΩΝ</t>
  </si>
  <si>
    <t>02-50-01-0</t>
  </si>
  <si>
    <t>ΥΠΕΡΩΡΙΕΣ ΕΚΛΟΓΕΣ-ΥΠΗΡ. ΑΝΘΡΩΠ.ΘΕΜΑΤΩΝ</t>
  </si>
  <si>
    <t>02-61-01-0</t>
  </si>
  <si>
    <t>ΕΚΛΟΓΕΣ-ΚΥΒΕΡΝ. ΤΥΠΟΓΡΑΦΕΙΟ</t>
  </si>
  <si>
    <t>02-62-01-0</t>
  </si>
  <si>
    <t>ΕΚΛΟΓΕΣ-ΤΜΗΜΑ ΥΠΗΡΕΣΙΩΝ ΠΛΗΡΟΦΟΡΙΚΗΣ</t>
  </si>
  <si>
    <t>03-03-581</t>
  </si>
  <si>
    <t>ΥΠΕΡΩΡΙΕΣ-ΕΠΙΤΡ.ΠΡΟΣΤ.ΑΝΤΑΓΩΝΙΣΜΟΥ</t>
  </si>
  <si>
    <t>03-06-035</t>
  </si>
  <si>
    <t>ΕΠΙΤΗΡΗΣΗ ΕΞΕΤΑΣΕΩΝ Υ.Ε.Ε.</t>
  </si>
  <si>
    <t>03-0306200035</t>
  </si>
  <si>
    <t>03-07-261</t>
  </si>
  <si>
    <t>03-0207200261</t>
  </si>
  <si>
    <t>03-17-149</t>
  </si>
  <si>
    <t>ΑΛΛΕΣ ΔΑΠΑΝΕΣ</t>
  </si>
  <si>
    <t>20-0303317149</t>
  </si>
  <si>
    <t>03-349-01</t>
  </si>
  <si>
    <t>ΕΠΙΧΟΡΗΓΗΣΗ ΕΙΚΑΣΤΙΚΩΝ ΕΚΔΗΛΩΣΕΩΝ</t>
  </si>
  <si>
    <t>20-0308320136</t>
  </si>
  <si>
    <t>03-717-01</t>
  </si>
  <si>
    <t>ΣΕΜΙΝΑΡΙΑ ΑΝΤΙΝΑΡΚΩΤΙΚΗΣ ΑΓΩΓΗΣ</t>
  </si>
  <si>
    <t>20-0303300717</t>
  </si>
  <si>
    <t>0350011701</t>
  </si>
  <si>
    <t>ΕΞΕΤΑΣΕΙΣ ΠΡΟΣΛΗΨΗΣ</t>
  </si>
  <si>
    <t>13-0303200035</t>
  </si>
  <si>
    <t>0350011702</t>
  </si>
  <si>
    <t>ΒΑΘΜΟΛΟΓΗΣΗ-ΕΞΕΤΑΣΕΙΣ ΠΡΟΣΛΗΨΗΣ</t>
  </si>
  <si>
    <t>0350011703</t>
  </si>
  <si>
    <t>ΘΕΜΑΤΟΘΕΤΗΣΗ-ΕΞΕΤΑΣΕΙΣ ΠΡΟΣΛΗΨΗΣ</t>
  </si>
  <si>
    <t>0350011799</t>
  </si>
  <si>
    <t>ΔΙΑΦΟΡΑ-ΕΞΕΤΑΣΕΙΣ ΠΡΟΣΛΗΨΗΣ</t>
  </si>
  <si>
    <t>0350021701</t>
  </si>
  <si>
    <t>ΕΠΙΤΗΡΗΣΗ-ΕΞΕΤΑΣΕΙΣ ΠΡΟΑΓΩΓΗΣ</t>
  </si>
  <si>
    <t>0350021702</t>
  </si>
  <si>
    <t>ΒΑΘΜΟΛΟΓΗΣΗ-ΕΞΕΤΑΣΕΙΣ ΠΡΟΑΓΩΓΗΣ</t>
  </si>
  <si>
    <t>0350021703</t>
  </si>
  <si>
    <t>ΘΕΜΑΤΟΘΕΤΗΣΗ-ΕΞΕΤΑΣΕΙΣ ΠΡΟΑΓΩΓΗΣ</t>
  </si>
  <si>
    <t>0350021799</t>
  </si>
  <si>
    <t>ΔΙΑΦΟΡΑ-ΕΞΕΤΑΣΕΙΣ ΠΡΟΑΓΩΓΗΣ</t>
  </si>
  <si>
    <t>0350031701</t>
  </si>
  <si>
    <t>ΕΠΙΤΗΡΗΣΗ-ΕΞΕΤΑΣΕΙΣ ΞΕΝΩΝ ΓΛΩΣΣΩΝ</t>
  </si>
  <si>
    <t>0350031702</t>
  </si>
  <si>
    <t>ΒΑΘΜΟΛΟΓΗΣΗ-ΕΞΕΤΑΣΕΙΣ ΞΕΝΩΝ ΓΛΩΣΣΩΝ</t>
  </si>
  <si>
    <t>0350031703</t>
  </si>
  <si>
    <t>ΘΕΜΑΤΟΘΕΤΗΣΗ-ΕΞΕΤΑΣΕΙΣ ΞΕΝΩΝ ΓΛΩΣΣΩΝ</t>
  </si>
  <si>
    <t>0350031704</t>
  </si>
  <si>
    <t>ΕΞΕΤΑΣΕΙΣ ΠΡΟΣΛ.ΑΣΤΥΦ-ΔΙΑΦΟΡΑ</t>
  </si>
  <si>
    <t>0350031799</t>
  </si>
  <si>
    <t>ΔΙΑΦΟΡΑ-ΕΞΕΤΑΣΕΙΣ ΞΕΝΩΝ ΓΛΩΣΣΩΝ</t>
  </si>
  <si>
    <t>0350041701</t>
  </si>
  <si>
    <t>ΕΞΕΤΑΣΕΙΣ ΠΡΟΣΛ.ΕΙΔ.ΑΣΤΥΦ.-ΕΠΙΤΗΡ&amp;ΕΤΟΙΜΑ</t>
  </si>
  <si>
    <t>0350041702</t>
  </si>
  <si>
    <t>ΕΞΕΤΑΣΕΙΣ ΠΡΟΣΛ.ΕΙΔ.ΑΣΤΥΦ.-ΒΑΘΜΟΛΟΓΗΣΗ</t>
  </si>
  <si>
    <t>0350041703</t>
  </si>
  <si>
    <t>ΕΞΕΤΑΣΕΙΣ ΠΡΟΣΛ.ΕΙΔ.ΑΣΤΥΦ.-ΘΕΜΟΤΟΘΕΤΗΣΗ</t>
  </si>
  <si>
    <t>0350041704</t>
  </si>
  <si>
    <t>ΕΞΕΤΑΣΕΙΣ ΠΡΟΣΛ.ΕΙΔ.ΑΣΤΥΦ.-ΔΙΑΦΟΡΑ</t>
  </si>
  <si>
    <t>0350041799</t>
  </si>
  <si>
    <t>ΓΡΑΠΤΗ ΕΞΕΤΑΣΗ ΕΙΔΙΚΩΝ ΑΣΤΥΦΥΛΑΚΩΝ</t>
  </si>
  <si>
    <t>04-427-01</t>
  </si>
  <si>
    <t>ΜΑΘΗΤΙΚΕΣ ΛΕΣΧΕΣ</t>
  </si>
  <si>
    <t>20-0405300317</t>
  </si>
  <si>
    <t>05-272-01</t>
  </si>
  <si>
    <t>ΠΟΛΙΤΙΣΤΙΚΕΣ ΥΠΗΡ. - ΜΟΥΣΕΙΟ ΑΓΩΝΟΣ</t>
  </si>
  <si>
    <t>20-0308211098</t>
  </si>
  <si>
    <t>05-349-01</t>
  </si>
  <si>
    <t>ΠΟΛΙΤΙΣΤΙΚΕΣ ΥΠΗΡΕΣΙΕΣ</t>
  </si>
  <si>
    <t>20-0308321136</t>
  </si>
  <si>
    <t>06-01-282</t>
  </si>
  <si>
    <t>ΕΞΟΔΑ ΕΞΕΤΑΣΕΩΝ-ΕΔΥ</t>
  </si>
  <si>
    <t>06-106-63</t>
  </si>
  <si>
    <t>ΕΝΙΣΧΥΤΙΚΗ ΔΙΔ.-ΛΥΚΕΙΟ Α΄ΕΘΝ.ΜΑΚΑΡ.Γ΄ΠΑΦ</t>
  </si>
  <si>
    <t>06-273-01</t>
  </si>
  <si>
    <t>ΠΟΛΙΤΙΣΤΙΚΕΣ ΥΠΗΡΕΣΙΕΣ-ΣΕΚΑΠ</t>
  </si>
  <si>
    <t>20-0302212098</t>
  </si>
  <si>
    <t>07-01-282</t>
  </si>
  <si>
    <t>03-0301200035</t>
  </si>
  <si>
    <t>1-504-583</t>
  </si>
  <si>
    <t>15-0304206583</t>
  </si>
  <si>
    <t>101</t>
  </si>
  <si>
    <t>DEPOSITS W.D.D. (OVERTIME)</t>
  </si>
  <si>
    <t>12-4412060001</t>
  </si>
  <si>
    <t>104</t>
  </si>
  <si>
    <t>IMPORTED FOOD CONTROL- MEDICAL</t>
  </si>
  <si>
    <t>0222020000520</t>
  </si>
  <si>
    <t>112</t>
  </si>
  <si>
    <t>HIRING OF TEACH. &amp; OTH. STAFF (OFF. I/C)</t>
  </si>
  <si>
    <t>20-0203212112</t>
  </si>
  <si>
    <t>112-33</t>
  </si>
  <si>
    <t>EVENING CLAS. TECH.&amp;VOC. SCH.(OFF. I/C)</t>
  </si>
  <si>
    <t>20-0204230112</t>
  </si>
  <si>
    <t>112-33-01</t>
  </si>
  <si>
    <t>EVENING CLAS.(A' TECHNICAL SCHOOL NSIA)</t>
  </si>
  <si>
    <t>112-33-02</t>
  </si>
  <si>
    <t>EVENING CLAS.(DIANEL.TECHN. SCHOOL L/CA)</t>
  </si>
  <si>
    <t>112-33-03</t>
  </si>
  <si>
    <t>EVENING CLAS.(HOTEL &amp; CATER. SCH. LSSOL)</t>
  </si>
  <si>
    <t>112-33-04</t>
  </si>
  <si>
    <t>EVENING CLAS.(A' TECHNICAL SCHOOL LSSOL)</t>
  </si>
  <si>
    <t>112-33-05</t>
  </si>
  <si>
    <t>EVENING CLAS.(TECHNICAL SCHOOL PAPHOS)</t>
  </si>
  <si>
    <t>112-33-06</t>
  </si>
  <si>
    <t>EVENING CLAS.(TECHNICAL SCH. PARALIMNI)</t>
  </si>
  <si>
    <t>112-33-07</t>
  </si>
  <si>
    <t>ΥΠΕΡΩΡΙΕΣ-ΤΕΧΝΙΚΗ ΣΧΟΛΗ ΠΟΛΕΩΣ ΧΡΥΣΟΧΟΥΣ</t>
  </si>
  <si>
    <t>112-33-08</t>
  </si>
  <si>
    <t>EVEN.CLAS.(A'TECHN.SCH.NSIA FOR VORIOEP)</t>
  </si>
  <si>
    <t>112-33-44</t>
  </si>
  <si>
    <t>ΝΥΚΤΕΡΙΝΕΣ ΤΕΧΝ. ΣΧΟΛΕΣ - ΔΙΑΦΟΡΕΣ</t>
  </si>
  <si>
    <t>112-34-01</t>
  </si>
  <si>
    <t>HIRING OF TEACH. &amp; OTH. STAFF(KYKKOS)</t>
  </si>
  <si>
    <t>112-34-02</t>
  </si>
  <si>
    <t>HIRING OF TEACH. &amp; OTH. STAFF(ACROPOLIS)</t>
  </si>
  <si>
    <t>112-34-03</t>
  </si>
  <si>
    <t>HIRING OF TEACH. &amp; OTH. STAFF(STROVOLOS)</t>
  </si>
  <si>
    <t>112-34-04</t>
  </si>
  <si>
    <t>HIRING OF TEACH. &amp; OTH. STAFF(PALL/SSA)</t>
  </si>
  <si>
    <t>112-34-05</t>
  </si>
  <si>
    <t>HIRING OF TEACH. &amp; OTH. STAFF(AY. DHOM.)</t>
  </si>
  <si>
    <t>112-34-06</t>
  </si>
  <si>
    <t>HIRING OF TEACH. &amp; OTH. STAFF(PLATYS)</t>
  </si>
  <si>
    <t>112-34-07</t>
  </si>
  <si>
    <t>HIRING OF TEACH. &amp; OTH. STAFF(LATSIA)</t>
  </si>
  <si>
    <t>112-34-08</t>
  </si>
  <si>
    <t>HIRING OF TEACH. &amp; OTH. STAFF(ANTHOUPOL)</t>
  </si>
  <si>
    <t>112-34-09</t>
  </si>
  <si>
    <t>HIRING OF TEACH. &amp; OTH. STAFF(DHALI)</t>
  </si>
  <si>
    <t>112-34-10</t>
  </si>
  <si>
    <t>HIRING OF TEACH. &amp; OTH. STAFF(AKAKI)</t>
  </si>
  <si>
    <t>112-34-11</t>
  </si>
  <si>
    <t>HIRING OF TEACH. &amp; OTH. STAFF(SOLEA)</t>
  </si>
  <si>
    <t>112-34-12</t>
  </si>
  <si>
    <t>HIRING OF TEACH. &amp; OTH. STAFF(PEDHOULAS)</t>
  </si>
  <si>
    <t>112-34-13</t>
  </si>
  <si>
    <t>HIRING OF TEACH. &amp; OTH. STAFF (AGLANTZIA</t>
  </si>
  <si>
    <t>112-34-14</t>
  </si>
  <si>
    <t>HIRING OF TEACH. &amp; OTH. STAFF(TSERI)</t>
  </si>
  <si>
    <t>112-34-15</t>
  </si>
  <si>
    <t>HIRING OF TEACH. &amp; OTH. STAFF(GERI)</t>
  </si>
  <si>
    <t>112-34-16</t>
  </si>
  <si>
    <t>HIRING OF TEACH. &amp; OTH. STAFF(PALIOMET.)</t>
  </si>
  <si>
    <t>112-34-17</t>
  </si>
  <si>
    <t>HIRING OF TEACH. &amp; OTH. STAFF(KLIROU)</t>
  </si>
  <si>
    <t>112-34-18</t>
  </si>
  <si>
    <t>HIR.OF TEACH.&amp;OTH.ST.(PLATY FOR VORIOP.)</t>
  </si>
  <si>
    <t>112-34-31</t>
  </si>
  <si>
    <t>HIRING OF TEACH. &amp; OTH. STAFF(PARALIMNI)</t>
  </si>
  <si>
    <t>112-34-32</t>
  </si>
  <si>
    <t>HIRING OF TEACH. &amp; OTH. STAFF(KOKKINOCH)</t>
  </si>
  <si>
    <t>112-34-41</t>
  </si>
  <si>
    <t>HIRING OF TEACH. &amp; OTH. STAFF(LARNACA)</t>
  </si>
  <si>
    <t>112-34-42</t>
  </si>
  <si>
    <t>HIRING OF TEACH. &amp; OTH. STAFF(LEFKARA)</t>
  </si>
  <si>
    <t>112-34-43</t>
  </si>
  <si>
    <t>HIRING OF TEACH. &amp; OTH. STAFF(ATHIENOU)</t>
  </si>
  <si>
    <t>112-34-44</t>
  </si>
  <si>
    <t>HIRING OF TEACH. &amp; OTH. STAFF(ARADHIPP.)</t>
  </si>
  <si>
    <t>112-34-45</t>
  </si>
  <si>
    <t>HIRING OF TEACH. &amp; OTH. STAFF (KITIOU)</t>
  </si>
  <si>
    <t>112-34-46</t>
  </si>
  <si>
    <t>HIRING OF TEACH. &amp;OTH. STAFF(XYLOTYMBOU)</t>
  </si>
  <si>
    <t>112-34-48</t>
  </si>
  <si>
    <t>ΙΝΣΤΙΤΟΥΤΑ ΕΠΙΜΟΡΦΩΣΗΣ-ΚΙΕ ΛΙΒΑΔΙΩΝ</t>
  </si>
  <si>
    <t>112-34-501</t>
  </si>
  <si>
    <t>ΚΡΑΤΙΚΑ ΙΝΣΤΙΤΟΥΤΑ ΕΠΙΜΟΡΦΩΣΗΣ ΤΡΑΧΩΝΙΟΥ</t>
  </si>
  <si>
    <t>112-34-502</t>
  </si>
  <si>
    <t>ΚΡΑΤΙΚΟ ΙΝΣΤ.ΕΠΙΜΟΡΦΩΣΗΣ-ΛΕΜΥΘΟΥ</t>
  </si>
  <si>
    <t>112-34-51</t>
  </si>
  <si>
    <t>HIRING OF TEACH. &amp; OTH. STAFF(LIMASSOL)</t>
  </si>
  <si>
    <t>112-34-52</t>
  </si>
  <si>
    <t>HIRING OF TEACH. &amp; OTH. STAFF(PELENDRI)</t>
  </si>
  <si>
    <t>112-34-53</t>
  </si>
  <si>
    <t>HIRING OF TEACH. &amp; OTH. STAFF(KYPEROUNT)</t>
  </si>
  <si>
    <t>112-34-54</t>
  </si>
  <si>
    <t>HIRING OF TEACH. &amp; OTH. STAFF(OMONIAS)</t>
  </si>
  <si>
    <t>112-34-55</t>
  </si>
  <si>
    <t>HIRING OF TEACH. &amp; OTH. STAFF(PACHNA)</t>
  </si>
  <si>
    <t>112-34-56</t>
  </si>
  <si>
    <t>HIRING OF TEACH. &amp; OTH. STAFF(TSIRIOU)</t>
  </si>
  <si>
    <t>112-34-57</t>
  </si>
  <si>
    <t>HIRING OF TEACH.&amp; OTH. STAFF(AY.NICOLAO)</t>
  </si>
  <si>
    <t>112-34-58</t>
  </si>
  <si>
    <t>HIRING OF TEACH.&amp;OTH. STAFF(AY.IOANNI)</t>
  </si>
  <si>
    <t>112-34-59</t>
  </si>
  <si>
    <t>HIRING OF TEACH.&amp;OTH. STAFF(AY.ANTONIOU)</t>
  </si>
  <si>
    <t>112-34-61</t>
  </si>
  <si>
    <t>HIRING OF TEACH. &amp; OTH. STAFF(PAPHOS)</t>
  </si>
  <si>
    <t>112-34-62</t>
  </si>
  <si>
    <t>HIRING OF TEACH. &amp; OTH. STAFF(POLEMI)</t>
  </si>
  <si>
    <t>112-34-63</t>
  </si>
  <si>
    <t>HIRING OF TEACH. &amp; OTH. STAFF(POLIS CHR)</t>
  </si>
  <si>
    <t>112-34-64</t>
  </si>
  <si>
    <t>HIRING OF TEACH. &amp; OTH. STAFF(K. PYRGOS)</t>
  </si>
  <si>
    <t>112-34-65</t>
  </si>
  <si>
    <t>HIRING OF TEACH. &amp; OTH. STAFF (YEROSKIP)</t>
  </si>
  <si>
    <t>112-34-66</t>
  </si>
  <si>
    <t>HIRING OF TEACH. &amp; OTH. STAFF (EMPAS)</t>
  </si>
  <si>
    <t>112-35</t>
  </si>
  <si>
    <t>EVENING INSTITUTES (OFFICERS I/C)</t>
  </si>
  <si>
    <t>20-0205212112</t>
  </si>
  <si>
    <t>112-35-01</t>
  </si>
  <si>
    <t>EVENING INSTITUTES(TEACH.&amp; STAFF NSIA)</t>
  </si>
  <si>
    <t>112-35-02</t>
  </si>
  <si>
    <t>EVENING INSTITUTES(TEACH.&amp; STAFF L/CA)</t>
  </si>
  <si>
    <t>112-35-03</t>
  </si>
  <si>
    <t>EVENING INSTITUTES(TEACH.&amp; STAFF LSSOL)</t>
  </si>
  <si>
    <t>112-35-04</t>
  </si>
  <si>
    <t>EVENING INSTITUTES(TEACH.&amp; STAFF PAPHOS)</t>
  </si>
  <si>
    <t>112-35-154</t>
  </si>
  <si>
    <t>ΠΡΟΑΙΡ.ΟΛΟΗΜ.ΣΧΟΛΕΙΟ-Β΄ΤΣΕΡΙΟΥ</t>
  </si>
  <si>
    <t>20-0205211112</t>
  </si>
  <si>
    <t>112-35-41</t>
  </si>
  <si>
    <t>ΕΠΙΜΟΡΦΩΤΙΚΑ Λ/ΚΑΣ-ΑΜΜ/ΣΤΟΥ</t>
  </si>
  <si>
    <t>112-35-51</t>
  </si>
  <si>
    <t>ΝΥΚΤΕΡΙΝΑ ΕΠΙΜΟΡΦΩΤΙΚΑ ΚΕΝΤΡΑ ΛΕΜΕΣΟΥ</t>
  </si>
  <si>
    <t>112-35-61</t>
  </si>
  <si>
    <t>ΕΠΙΜΟΡΦΩΤΙΚΑ ΚΕΝΤΡΑ ΠΑΦΟΥ</t>
  </si>
  <si>
    <t>112-36-01</t>
  </si>
  <si>
    <t>ESPERINO GYMN. L/CA</t>
  </si>
  <si>
    <t>20-0201200112</t>
  </si>
  <si>
    <t>112-36-64</t>
  </si>
  <si>
    <t>Κ.Ι.Ε. ΚΑΤΩ ΠΥΡΓΟΥ</t>
  </si>
  <si>
    <t>112-38-01</t>
  </si>
  <si>
    <t>ΟΛΟΗΜΕΡΟ ΣΧΟΛΕΙΟ-ΔΗΜ.ΣΧΟΛΕΙΟ ΚΑΠΕΔΩΝ</t>
  </si>
  <si>
    <t>112-38-02</t>
  </si>
  <si>
    <t>ΟΛΟΗΜΕΡΟ ΣΧΟΛΕΙΟ-ΔΗΜ.ΚΑΜΠΟΥ-ΤΣΑΚΚΙΣΤΡΑΣ</t>
  </si>
  <si>
    <t>112-38-03</t>
  </si>
  <si>
    <t>ΟΛΟΗΜΕΡΟ ΣΧΟΛΕΙΟ-ΔΗΜ. ΜΑΡΑΘΑΣΑΣ</t>
  </si>
  <si>
    <t>112-38-04</t>
  </si>
  <si>
    <t>ΟΛΟΗΜΕΡΟ ΣΧΟΛΕΙΟ-ΔΗΜ.ΑΓ.ΜΑΡΙΝΑΣ ΞΥΛΙΑΤΟΥ</t>
  </si>
  <si>
    <t>112-38-05</t>
  </si>
  <si>
    <t>ΟΛΟΗΜΕΡΟ ΣΧΟΛΕΙΟ-ΔΗΜ.ΣΧΟΛΕΙΟ ΔΕΥΤΕΡΑΣ</t>
  </si>
  <si>
    <t>112-38-06</t>
  </si>
  <si>
    <t>ΟΛΟΗΜΕΡΟ ΣΧΟΛΕΙΟ-ΔΗΜ.ΣΧΟΛΕΙΟ ΠΑΛΛ/ΤΙΣΣΑΣ</t>
  </si>
  <si>
    <t>112-38-07</t>
  </si>
  <si>
    <t>ΟΛΟΗΜΕΡΟ ΣΧΟΛΕΙΟ-ΠΕΡΙΦ.ΔΗΜ.ΠΑΛΑΙΧΩΡΙΟΥ</t>
  </si>
  <si>
    <t>112-38-08</t>
  </si>
  <si>
    <t>ΟΛΟΗΜΕΡΟ ΣΧΟΛΕΙΟ-ΔΗΜ.ΣΧΟΛΗΣ ΚΩΦΩΝ</t>
  </si>
  <si>
    <t>112-38-09</t>
  </si>
  <si>
    <t>ΟΛΟΗΜΕΡΟ ΣΧΟΛΕΙΟ - ΔΗΜ. ΑΚΑΚΙΟΥ</t>
  </si>
  <si>
    <t>112-38-10</t>
  </si>
  <si>
    <t>ΟΛΟΗΜΕΡΟ ΣΧΟΛΕΙΟ-ΔΗΜ. ΒΥΖΑΚΙΑΣ</t>
  </si>
  <si>
    <t>112-38-100</t>
  </si>
  <si>
    <t>ΟΛΟΗΜΕΡΟ ΣΧΟΛΕΙΟ-ΟΛΟΗΜΕΡΟ ΛΕΥΚΩΣΙΑΣ</t>
  </si>
  <si>
    <t>112-38-101</t>
  </si>
  <si>
    <t>ΟΛΟΗΜΕΡΟ ΣΧΟΛΕΙΟ- ΔΗΜ. ΑΓΙΟΥ ΜΑΡΩΝΑ</t>
  </si>
  <si>
    <t>112-38-102</t>
  </si>
  <si>
    <t>ΟΛΟΗΜΕΡΟ ΣΧΟΛΕΙΟ- Γ΄ΔΗΜΟΤΙΚΟ ΚΑΙΜΑΚΛΙΟΥ</t>
  </si>
  <si>
    <t>112-38-103</t>
  </si>
  <si>
    <t>ΟΛΟΗΜΕΡΟ ΣΧΟΛΕΙΟ- ΔΗΜ. ΠΕΡΑ ΟΡΕΙΝΗΣ</t>
  </si>
  <si>
    <t>112-38-104</t>
  </si>
  <si>
    <t>ΟΛΟΗΜΕΡΟ ΣΧΟΛΕΙΟ - ΔΗΜΟΤΙΚΟ ΔΕΝΕΙΑΣ</t>
  </si>
  <si>
    <t>112-38-105</t>
  </si>
  <si>
    <t>ΟΛΟΗΜΕΡΟ ΣΧΟΛΕΙΟ - ΔΗΜ. ΑΓ.ΙΩΑΝΝΗ ΜΑΛΟΥΝ</t>
  </si>
  <si>
    <t>112-38-106</t>
  </si>
  <si>
    <t>ΟΛΟΗΜΕΡΟ ΣΧΟΛΕΙΟ-ΔΗΜ. ΑΛΑΜΠΡΑΣ</t>
  </si>
  <si>
    <t>112-38-107</t>
  </si>
  <si>
    <t>ΕΙΔΙΚΟ ΣΧΟΛΕΙΟ "ΕΥΑΓΓΕΛΙΣΜΟΣ" ΓΕΡΙΟΥ</t>
  </si>
  <si>
    <t>112-38-108</t>
  </si>
  <si>
    <t>ΟΛΟΗΜΕΡΟ-Γ΄ΔΗΜ. ΣΧΟΛΕΙΟ ΑΓ. ΔΟΜΕΤΙΟΥ</t>
  </si>
  <si>
    <t>112-38-109</t>
  </si>
  <si>
    <t>ΟΛΟΗΜΕΡΟ-ΔΗΜ. ΣΧΟΛΕΙΟ ΤΡΙΜΙΘΙΑΣ</t>
  </si>
  <si>
    <t>112-38-11</t>
  </si>
  <si>
    <t>ΟΛΟΗΜΕΡΟ ΣΧΟΛΕΙΟ-ΔΗΜ. ΓΑΛΑΤΑΣ</t>
  </si>
  <si>
    <t>112-38-110</t>
  </si>
  <si>
    <t>ΟΛΟΗΜΕΡΟ-Α΄ΠΕΡΑ ΧΩΡΙΟ ΝΗΣΟΥ</t>
  </si>
  <si>
    <t>112-38-111</t>
  </si>
  <si>
    <t>ΟΛΟΗΜΕΡΟ- Β΄ΔΗΜΟΤΙΚΟ ΠΑΛΙΟΜΕΤΟΧΟΥ</t>
  </si>
  <si>
    <t>112-38-112</t>
  </si>
  <si>
    <t>ΟΛΟΗΜΕΡΟ-ΔΗΜ. ΣΧ. ΑΓΙΟΥ ΜΑΜΑ-Λ/ΜΙΑΣ</t>
  </si>
  <si>
    <t>112-38-113</t>
  </si>
  <si>
    <t>ΟΛΟΗΜΕΡΟ- ΔΗΜ. ΣΧ. ΕΥΡΥΧΟΥ</t>
  </si>
  <si>
    <t>112-38-114</t>
  </si>
  <si>
    <t>ΟΛΟΗΜΕΡΟ-ΔΗΜ.ΣΧ.ΚΛΗΡΟΥ Λ/ΣΙΑΣ</t>
  </si>
  <si>
    <t>112-38-115</t>
  </si>
  <si>
    <t>ΟΛΟΗΜΕΡΟ-ΔΗΜ. ΣΧ.ΨΙΜΟΛΟΦΟΥ</t>
  </si>
  <si>
    <t>112-38-116</t>
  </si>
  <si>
    <t>ΟΛΟΗΜΕΡΟ-Β΄ΔΗΜ. ΑΓΙΟΥ ΔΟΜΕΤΙΟΥ</t>
  </si>
  <si>
    <t>112-38-117</t>
  </si>
  <si>
    <t>ΟΛΟΗΜΕΡΟ-Β΄ΔΗΜ. ΙΔΑΛΙΟΥ</t>
  </si>
  <si>
    <t>112-38-118</t>
  </si>
  <si>
    <t>ΟΛΟΗΜΕΡΟ- ΔΗΜ.ΣΧ. ΚΑΤΩ ΜΟΝΗΣ</t>
  </si>
  <si>
    <t>112-38-119</t>
  </si>
  <si>
    <t>ΟΛΟΗΜΕΡΟ-Β΄ΔΗΜ.ΣΧΟΛΕΙΟ ΚΟΚΚΙΝΟΤΡΙΜΙΘΙΑΣ</t>
  </si>
  <si>
    <t>112-38-12</t>
  </si>
  <si>
    <t>ΟΛΟΗΜΕΡΟ ΣΧΟΛΕΙΟ-Β' ΔΗΜ. ΓΕΡΙΟΥ</t>
  </si>
  <si>
    <t>112-38-120</t>
  </si>
  <si>
    <t>ΟΛΟΗΜΕΡΟ ΣΧΟΛΕΙΟ-ΔΗΜ. ΑΓ. ΚΑΣΣΙΑΝΟΥ</t>
  </si>
  <si>
    <t>112-38-121</t>
  </si>
  <si>
    <t>ΟΛΟΗΜΕΡΟ ΣΧΟΛΕΙΟ-ΔΗΜ. ΠΟΤΑΜΙΟΥ</t>
  </si>
  <si>
    <t>112-38-122</t>
  </si>
  <si>
    <t>ΟΛΟΗΜΕΡΟ ΣΧΟΛΕΙΟ-ΔΗΜ ΑΓ.ΠΑΝΤΕΛΕΗΜΟΝΑ</t>
  </si>
  <si>
    <t>112-38-123</t>
  </si>
  <si>
    <t>ΟΛΟΗΜΕΡΟ-ΔΗΜ.ΣΧΟΛΕΙΟ ΑΓ. ΒΑΡΒΑΡΑΣ</t>
  </si>
  <si>
    <t>112-38-124</t>
  </si>
  <si>
    <t>ΟΛΟΗΜΕΡΟ ΣΧΟΛΕΙΟ-Β΄ΔΗΜ. ΛΑΤΣΙΩΝ ΚΒ</t>
  </si>
  <si>
    <t>112-38-125</t>
  </si>
  <si>
    <t>ΌΛΟΗΜΕΡΟ ΣΧΟΛΕΙΟ-Δ΄ΔΗΜ.ΛΑΤΣΙΩ</t>
  </si>
  <si>
    <t>112-38-126</t>
  </si>
  <si>
    <t>ΟΛΟΗΜΕΡΟ ΣΧΟΛΕΙΟ- ΔΗΜ. ΑΓ. ΣΠΥΡΙΔΩΝΑ</t>
  </si>
  <si>
    <t>112-38-127</t>
  </si>
  <si>
    <t>ΟΛΟΗΜΕΡΟ ΣΧΟΛΕΙΟ-ΔΗΜ. ΑΓΙΟΥ ΒΑΣΙΛΕΙΟΥ</t>
  </si>
  <si>
    <t>112-38-128</t>
  </si>
  <si>
    <t>ΟΛΟΗΜΕΡΟ ΣΧΟΛΕΙΟ-ΔΗΜ. ΠΟΛΙΤΙΚΟΥ</t>
  </si>
  <si>
    <t>112-38-129</t>
  </si>
  <si>
    <t>ΟΛΟΗΜΕΡΟ ΣΧΟΛΕΙΟ-ΔΗΜ.ΑΓΙΟΥ ΓΕΩΡΓΙΟΥ ΛΑΚ.</t>
  </si>
  <si>
    <t>112-38-13</t>
  </si>
  <si>
    <t>ΟΛΟΗΜΕΡΟ ΣΧΟΛΕΙΟ-ΔΗΜ. ΕΠΙΣΚΟΠΕΙΟΥ</t>
  </si>
  <si>
    <t>112-38-130</t>
  </si>
  <si>
    <t>ΟΛΟΗΜΕΡΟ ΣΧΟΛΕΙΟ-ΔΗΜ.ΣΧ. ΦΑΝΕΡΩΜΕΝΗΣ</t>
  </si>
  <si>
    <t>112-38-131</t>
  </si>
  <si>
    <t>ΟΛΟΗΜΕΡΟ ΣΧΟΛΕΙΟ-ΔΗΜ.Β΄ΠΕΡΑ ΧΩΡΙΟ ΝΗΣΟΥ</t>
  </si>
  <si>
    <t>112-38-132</t>
  </si>
  <si>
    <t>ΠΡΟΑΙΡ.ΟΛΟΗΜ.ΣΧΟΛΕΙΟ-Β΄Λ/ΜΕΙΑΣ ΑΓ.ΜΑΜΑ</t>
  </si>
  <si>
    <t>112-38-133</t>
  </si>
  <si>
    <t>ΟΛΟΗΜΕΡΟ ΣΧΟΛΕΙΟ-ΔΗΜ ΣΧ. ΜΑΜΜΑΡΙ</t>
  </si>
  <si>
    <t>112-38-134</t>
  </si>
  <si>
    <t>ΟΛΟΗΜΕΡΟ ΣΧΟΛΕΙΟ-Γ΄ΔΗΜ ΣΧΟΛ.ΛΑΤΣΙΩΝ</t>
  </si>
  <si>
    <t>112-38-135</t>
  </si>
  <si>
    <t>ΟΛΟΗΜΕΡΟ ΣΧΟΛΕΙΟ-ΔΗΜ.ΣΧ.ΑΓΡΟΚΗΠΙΑΣ</t>
  </si>
  <si>
    <t>112-38-136</t>
  </si>
  <si>
    <t>ΟΛΟΗΜΕΡΟ ΣΧΟΛΕΙΟ-ΔΗΜ.ΣΧ.ΜΟΣΦΙΛΩΤΗΣ</t>
  </si>
  <si>
    <t>112-38-137</t>
  </si>
  <si>
    <t>ΟΛΟΗΜΕΡΟ ΣΧΟΛΕΙΟ - ΔΗΜ ΑΓ.ΜΑΡΙΝΑΣ</t>
  </si>
  <si>
    <t>112-38-138</t>
  </si>
  <si>
    <t>ΟΛΟΗΜΕΡΟ ΣΧΟΛΕΙΟ-ΔΗΜ.ΣΧ.ΜΑΘΙΑΤΗ</t>
  </si>
  <si>
    <t>112-38-139</t>
  </si>
  <si>
    <t>ΟΛΟΗΜΕΡΟ ΣΧΟΛΕΙΟ-ΔΗΜ ΣΧ.ΜΑΛΟΥΝΤΑΣ</t>
  </si>
  <si>
    <t>112-38-14</t>
  </si>
  <si>
    <t>ΟΛΟΗΜΕΡΟ ΣΧΟΛΕΙΟ-ΔΗΜ. ΚΑΛ ΧΩΡΙΟΥ-ΓΟΥΡΡΙΟ</t>
  </si>
  <si>
    <t>112-38-140</t>
  </si>
  <si>
    <t>ΟΛΟΗΜΕΡΟ ΣΧΟΛΕΙΟ-ΔΗΜ ΝΗΠ.ΣΥΝ.ΑΝΘΟΥΠΟΛΗΣ</t>
  </si>
  <si>
    <t>112-38-141</t>
  </si>
  <si>
    <t>ΟΛΟΗΜΕΡΟ ΣΧΟΛΕΙΟ-ΔΗΜ.ΝΗΠ.ΦΑΝΕΡΩΜΕΝΗΣ</t>
  </si>
  <si>
    <t>112-38-142</t>
  </si>
  <si>
    <t>ΟΛΟΗΜΕΡΟ ΣΧΟΛΕΙΟ-ΔΗΜ.ΝΗΠ.ΑΓ.ΜΑΡΩΝΑΣ</t>
  </si>
  <si>
    <t>112-38-143</t>
  </si>
  <si>
    <t>ΟΛΟΗΜΕΡΟ ΣΧΟΛΕΙΟ-ΔΗΜ.ΝΗΠ.ΑΚΑΚΙΟΥ</t>
  </si>
  <si>
    <t>112-38-144</t>
  </si>
  <si>
    <t>ΟΛΟΗΜΕΡΟ ΣΧΟΛΕΙΟ-Α΄ΑΓΙΟΥ ΔΟΜΕΤΙΟΥ(ΚΒ)</t>
  </si>
  <si>
    <t>112-38-145</t>
  </si>
  <si>
    <t>ΟΛΟΗΜΕΡΟ ΣΧΟΛΕΙΟ-ΚΑΚΟΠΕΤΡΙΑΣ</t>
  </si>
  <si>
    <t>112-38-146</t>
  </si>
  <si>
    <t>ΟΛΟΗΜΕΡΟ ΣΧΟΛΕΙΟ-ΣΙΑΣ Λ/ΣΙΑΣ</t>
  </si>
  <si>
    <t>112-38-147</t>
  </si>
  <si>
    <t>ΟΛΟΗΜ.ΔΗΜ.ΝΗΠΙΑΓΩΓΕΙΟ ΠΕΥΚΙΟΣ ΓΕΩΡΓΙΑΔΗΣ</t>
  </si>
  <si>
    <t>112-38-148</t>
  </si>
  <si>
    <t>ΟΛΟΗΜΕΡΟ ΔΗΜ. ΝΗΠΙΑΓΩΓΕΙΟ ΣΙΑΣ</t>
  </si>
  <si>
    <t>112-38-15</t>
  </si>
  <si>
    <t>ΟΛΟΗΜΕΡΟ ΣΧΟΛΕΙΟ-Α' ΔΗΜ.ΚΟΚΚΙΝΟΤΡΙΜΙΘΙΑΣ</t>
  </si>
  <si>
    <t>112-38-150</t>
  </si>
  <si>
    <t>ΠΡΟΑΙΡ.ΟΛΟΗΜ.ΣΧΟΛΕΙΟ-ΝΗΠ.Α.ΠΑΝΑΓΙΔΗ</t>
  </si>
  <si>
    <t>112-38-152</t>
  </si>
  <si>
    <t>ΠΡΟΑΙΡ.ΟΛΟΗΜ.ΣΧΟΛΕΙΟ-ΚΟΡΝΟΥ</t>
  </si>
  <si>
    <t>112-38-153</t>
  </si>
  <si>
    <t>ΠΡΟΑΙΡ.ΟΛΟΗΜ. ΣΧΟΛΕΙΟ-ΜΟΣΦΙΛΩΤΗΣ</t>
  </si>
  <si>
    <t>112-38-154</t>
  </si>
  <si>
    <t>112-38-155</t>
  </si>
  <si>
    <t>ΠΡΟΑΙΡ.ΟΛΟΗΜ.ΣΧΟΛΕΙΟ-ΝΗΠΙΑΓ.ΑΓ.ΑΝΔΡΕΑ</t>
  </si>
  <si>
    <t>112-38-156</t>
  </si>
  <si>
    <t>ΠΡΟΑΙΡ.ΟΛΟΗΜ.ΣΧΟΛΕΙΟ-ΝΗΠ.Β΄ΛΑΤΣΙΩΝ</t>
  </si>
  <si>
    <t>112-38-157</t>
  </si>
  <si>
    <t>ΠΡΟΑΙΡ.ΟΛΟΗΜ.ΣΧΟΛΕΙΟ-ΝΗΠ.ΑΓ.ΚΑΣΣΙΑΝΟΥ</t>
  </si>
  <si>
    <t>112-38-158</t>
  </si>
  <si>
    <t>ΠΡΟΑΙΡ.ΟΛΟΗΜ.ΣΧΟΛΕΙΟ-ΝΗΠ.ΤΑΜΑΣΟΥ</t>
  </si>
  <si>
    <t>112-38-159</t>
  </si>
  <si>
    <t>ΠΡΟΑΙΡ.ΟΛΟΗΜ.ΣΧΟΛΕΙΟ-ΝΗΠ.ΕΥΡΥΧΟΥ</t>
  </si>
  <si>
    <t>112-38-16</t>
  </si>
  <si>
    <t>ΟΛΟΗΜΕΡΟ ΣΧΟΛΕΙΟ-ΔΗΜ. ΚΟΡΑΚΟΥ</t>
  </si>
  <si>
    <t>112-38-160</t>
  </si>
  <si>
    <t>ΠΡΟΑΙΡ.ΟΛΟΗΜ.ΣΧΟΛΕΙΟ-ΑΓ.ΑΝΔΡΕΑ Κ.Α΄</t>
  </si>
  <si>
    <t>112-38-161</t>
  </si>
  <si>
    <t>ΠΡΟΑΙΡ.ΟΛΟΗΜ.ΣΧΟΛΕΙΟ-ΔΗΜ.ΕΡΓΑΤΩΝ</t>
  </si>
  <si>
    <t>112-38-162</t>
  </si>
  <si>
    <t>ΠΡΟΑΙΡ.ΟΛΟΗΜ.ΣΧΟΛΕΙΟ-ΝΗΠ.ΤΣΕΡΙΟΥ</t>
  </si>
  <si>
    <t>112-38-163</t>
  </si>
  <si>
    <t>ΣΤ΄ΔΗΜΟΣΙΟ ΝΗΠΙΑΓΩΓΕΙΟ ΑΓΛΑΝΤΖΙΑΣ</t>
  </si>
  <si>
    <t>112-38-164</t>
  </si>
  <si>
    <t>ΠΡΟΑΙΡ.ΟΛΟΗΜ.ΣΧΟΛ.-ΔΗΜ.ΝΗΠ.ΠΕΡΙΣΤΕΡΩΝΑΣ</t>
  </si>
  <si>
    <t>112-38-165</t>
  </si>
  <si>
    <t>ΠΡΟΑΙΡ.ΟΛΟΗΜ.ΣΧΟΛ.-ΔΗΜ.ΝΗΠ.ΣΤ΄ΣΤΡΟΒΟΛΟΥ</t>
  </si>
  <si>
    <t>112-38-166</t>
  </si>
  <si>
    <t>ΠΡΟΑΙΡ.ΟΛΟΗΜ.ΣΧΟΛ.-ΔΗΜ.ΝΗΠ.Α΄ΛΑΚΑΤΑΜΕΙΑΣ</t>
  </si>
  <si>
    <t>112-38-167</t>
  </si>
  <si>
    <t>ΟΛΟΗΜΕΡΟ ΣΧΟΛΕΙΟ-ΔΗΜΟΤΙΚΟ ΑΣΙΝΟΥ</t>
  </si>
  <si>
    <t>112-38-168</t>
  </si>
  <si>
    <t>ΠΡΟΑΙΡΕΤΙΚΟ ΟΛΟΗΜ.ΝΗΠΙΑΓΩΓΕΙΟ-ΚΟΡΝΟΥ</t>
  </si>
  <si>
    <t>112-38-169</t>
  </si>
  <si>
    <t>ΟΛΟΗΜ.ΣΧΟΛΕΙΟ-ΔΗΜ.ΝΗΠ.Α΄ΠΕΡΑ ΧΩΡΙΟ ΝΗΣΟΥ</t>
  </si>
  <si>
    <t>112-38-17</t>
  </si>
  <si>
    <t>ΟΛΟΗΜΕΡΟ ΣΧΟΛΕΙΟ-Α' ΔΗΜ. ΛΑΚΑΤΑΜΙΑΣ ΚΒ'</t>
  </si>
  <si>
    <t>112-38-18</t>
  </si>
  <si>
    <t>ΟΛΟΗΜΕΡΟ ΣΧΟΛΕΙΟ - ΔΗΜ. ΛΥΘΡΟΔΟΝΤΑ</t>
  </si>
  <si>
    <t>112-38-19</t>
  </si>
  <si>
    <t>ΟΛΟΗΜΕΡΟ ΣΧΟΛΕΙΟ - Α' ΔΗΜ.ΜΑΚΕΔΟΝΙΤΙΣΣΑΣ</t>
  </si>
  <si>
    <t>112-38-20</t>
  </si>
  <si>
    <t>ΟΛΟΗΜΕΡΟ ΣΧΟΛΕΙΟ- Β' ΔΗΜ ΜΑΚΕΔΟΝΙΤΙΣΣΑΣ</t>
  </si>
  <si>
    <t>112-38-21</t>
  </si>
  <si>
    <t>ΟΛΟΗΜΕΡΟ ΣΧΟΛΕΙΟ- ΔΗΜ. ΜΕΝΟΙΚΟΥ</t>
  </si>
  <si>
    <t>112-38-22</t>
  </si>
  <si>
    <t>ΟΛΟΗΜΕΡΟ ΣΧΟΛΕΙΟ- ΔΗΜ. ΜΙΤΣΕΡΟΥ</t>
  </si>
  <si>
    <t>112-38-23</t>
  </si>
  <si>
    <t>ΟΛΟΗΜΕΡΟ ΣΧΟΛΕΙΟ- ΔΗΜ ΝΙΚΗΤΑΡΙΟΥ</t>
  </si>
  <si>
    <t>112-38-24</t>
  </si>
  <si>
    <t>ΟΛΟΗΜΕΡΟ ΣΧΟΛΕΙΟ- Α' ΔΗΜ. ΠΑΛΙΟΜΕΤΟΧΟΥ</t>
  </si>
  <si>
    <t>112-38-25</t>
  </si>
  <si>
    <t>ΟΛΟΗΜΕΡΟ ΣΧΟΛΕΙΟ- ΔΗΜ. ΠΟΤΑΜΙΑΣ</t>
  </si>
  <si>
    <t>112-38-26</t>
  </si>
  <si>
    <t>ΟΛΟΗΜΕΡΟ ΣΧΟΛΕΙΟ-ΔΗΜ. ΚΑΜΠΙΩΝ</t>
  </si>
  <si>
    <t>112-38-27</t>
  </si>
  <si>
    <t>ΟΛΟΗΜΕΡΟ ΣΧΟΛΕΙΟ- ΕΙΔΙΚΟ ΣΧ. ΛΕΥΚΩΣΙΑΣ</t>
  </si>
  <si>
    <t>112-38-28</t>
  </si>
  <si>
    <t>ΟΛΟΗΜΕΡΟ ΣΧΟΛΕΙΟ- ΔΗΜ ΑΝΘΟΥΠΟΛΗΣ</t>
  </si>
  <si>
    <t>112-38-29</t>
  </si>
  <si>
    <t>ΟΛΟΗΜΕΡΟ ΣΧΟΛΕΙΟ- ΔΗΜ. ΦΑΡΜΑΚΑ-ΚΑΜΠΙΟΥ</t>
  </si>
  <si>
    <t>112-38-31</t>
  </si>
  <si>
    <t>ΟΛΟΗΜΕΡΟ ΣΧΟΛΕΙΟ-ΔΗΜ. ΒΡΥΣΟΥΛΩΝ</t>
  </si>
  <si>
    <t>112-38-32</t>
  </si>
  <si>
    <t>ΟΛΟΗΜΕΡΟ ΣΧΟΛΕΙΟ-ΔΗΜ. ΦΡΕΝΑΡΟΥ</t>
  </si>
  <si>
    <t>112-38-33</t>
  </si>
  <si>
    <t>ΟΛΟΗΜΕΡΟ ΣΧΟΛΕΙΟ- Δ' ΔΗΜ. ΠΑΡΑΛΙΜΝΙΟΥ,</t>
  </si>
  <si>
    <t>112-38-34</t>
  </si>
  <si>
    <t>ΟΛΟΗΜΕΡΟ ΣΧΟΛΕΙΟ-ΑΠ. ΒΑΡΝΑΒΑΣ ΛΙΟΠΕΤΡΙΟΥ</t>
  </si>
  <si>
    <t>112-38-35</t>
  </si>
  <si>
    <t>ΟΛΟΗΜΕΡΟ ΣΧΟΛΕΙΟ-Γ΄ΔΗΜ. ΔΕΡΥΝΕΙΑΣ</t>
  </si>
  <si>
    <t>112-38-36</t>
  </si>
  <si>
    <t>ΟΛΟΗΜΕΡΟ ΣΧΟΛΕΙΟ-ΔΗΜ.ΡΙΖΟΚΑΡΠΑΣΟΥ</t>
  </si>
  <si>
    <t>112-38-37</t>
  </si>
  <si>
    <t>ΟΛΟΗΜΕΡΟ ΣΧΟΛΕΙΟ-ΔΗΜ.ΝΗΠ.ΡΙΖΟΚΑΡΠΑΣΟΥ</t>
  </si>
  <si>
    <t>112-38-38</t>
  </si>
  <si>
    <t>ΟΛΟΗΜΕΡΟ ΣΧΟΛΕΙΟ-ΑΥΓΟΡΟΥ Β΄</t>
  </si>
  <si>
    <t>112-38-40</t>
  </si>
  <si>
    <t>ΠΡΟΑΙΡ.ΟΛΟΗΜ.ΣΧΟΛΕΙΟ-ΝΗΠ.ΑΓ.ΑΘΑΝΑΣΙΟΥ</t>
  </si>
  <si>
    <t>112-38-400</t>
  </si>
  <si>
    <t>ΟΛΟΗΜΕΡΟ ΣΧΟΛΕΙΟ-ΟΛΟΗΜΕΡΟ ΛΑΡΝΑΚΑΣ</t>
  </si>
  <si>
    <t>112-38-401</t>
  </si>
  <si>
    <t>ΟΛΟΗΜΕΡΟ ΣΧΟΛΕΙΟ-ΔΗΜ. ΑΝΑΦΩΤΙΑΣ</t>
  </si>
  <si>
    <t>112-38-402</t>
  </si>
  <si>
    <t>ΟΛΟΗΜΕΡΟ ΣΧΟΛΕΙΟ-ΚΑΛΑΒΑΣΟΣ</t>
  </si>
  <si>
    <t>112-38-403</t>
  </si>
  <si>
    <t>ΟΛΟΗΜΕΡΟ ΣΧΟΛΕΙΟ-ΜΑΖΩΤΟΣ</t>
  </si>
  <si>
    <t>112-38-404</t>
  </si>
  <si>
    <t>ΟΛΟΗΜΕΡΟ ΣΧΟΛΕΙΟ-ΔΗΜ.ΜΑΡΩΝΙΟΥ-ΨΕΜΑΤΙΣΜ.</t>
  </si>
  <si>
    <t>112-38-405</t>
  </si>
  <si>
    <t>ΟΛΟΗΜΕΡΟ ΣΧΟΛΕΙΟ-Α' ΔΗΜ. ΞΥΛΟΦΑΓΟΥ</t>
  </si>
  <si>
    <t>112-38-406</t>
  </si>
  <si>
    <t>ΟΛΟΗΜΕΡΟ ΣΧΟΛΕΙΟ-Β' ΔΗΜ. ΞΥΛΟΦΑΓΟΥ</t>
  </si>
  <si>
    <t>112-38-407</t>
  </si>
  <si>
    <t>ΟΛΟΗΜΕΡΟ ΣΧΟΛΕΙΟ-Α' ΔΗΜ. ΟΡΜΗΔΕΙΑΣ</t>
  </si>
  <si>
    <t>112-38-408</t>
  </si>
  <si>
    <t>ΟΛΟΗΜΕΡΟ ΣΧΟΛΕΙΟ-Β' ΔΗΜ. ΟΡΜΗΔΕΙΑΣ</t>
  </si>
  <si>
    <t>112-38-409</t>
  </si>
  <si>
    <t>ΟΛΟΗΜΕΡΟ ΣΧΟΛΕΙΟ-ΔΗΜ. ΠΥΡΓΩΝ</t>
  </si>
  <si>
    <t>112-38-41</t>
  </si>
  <si>
    <t>ΟΛΟΗΜΕΡΟ ΣΧΟΛΕΙΟ-ΔΗΜ.ΚΟΦΙΝΟΥ</t>
  </si>
  <si>
    <t>112-38-410</t>
  </si>
  <si>
    <t>ΟΛΟΗΜΕΡΟ ΣΧΟΛΕΙΟ - ΔΗΜ. ΚΙΤΙΟΥ</t>
  </si>
  <si>
    <t>112-38-411</t>
  </si>
  <si>
    <t>ΟΛΟΗΜΕΡΟ- ΔΗΜ. ΣΧΟΛΕΙΟ ΑΛΑΜΙΝΟΥ</t>
  </si>
  <si>
    <t>112-38-412</t>
  </si>
  <si>
    <t>ΟΛΟΗΜΕΡΟ- ΔΗΜ. ΣΧΟΛΕΙΟ ΑΘΗΕΝΟΥ</t>
  </si>
  <si>
    <t>112-38-413</t>
  </si>
  <si>
    <t>ΟΛΟΗΜΕΡΟ-ΔΗΜΟΤΙΚΟ ΣΧ. ΤΕΡΣΕΦΑΝΟΥ</t>
  </si>
  <si>
    <t>112-38-414</t>
  </si>
  <si>
    <t>ΟΛΟΗΜΕΡΟ-ΑΓΙΟΣ ΣΠΥΡΙΔΩΝΑΣ</t>
  </si>
  <si>
    <t>112-38-415</t>
  </si>
  <si>
    <t>ΟΛΟΗΜΕΡΟ ΣΧΟΛΕΙΟ-ΔΗΜ. ΑΓΓΛΙΣΙΔΩΝ,ΜΕΝΟΓΙΑ</t>
  </si>
  <si>
    <t>112-38-416</t>
  </si>
  <si>
    <t>ΟΛΟΗΜΕΡΟ ΣΧΟΛΕΙΟ-ΔΗΜ. ΛΙΒΑΔΙΩΝ ΚΒ</t>
  </si>
  <si>
    <t>112-38-417</t>
  </si>
  <si>
    <t>ΟΛΟΗΜΕΡΟ ΣΧΟΛΕΙΟ-ΔΗΜ.ΖΥΓΙΟΥ</t>
  </si>
  <si>
    <t>112-38-418</t>
  </si>
  <si>
    <t>ΟΛΟΗΜΕΡΟ ΣΧΟΛΕΙΟ-ΔΗΜ. ΜΟΣΦΙΛΩΤΗΣ</t>
  </si>
  <si>
    <t>112-38-419</t>
  </si>
  <si>
    <t>ΟΛΟΗΜΕΡΟ ΣΧΟΛΕΙΟ-ΔΗΜ. ΟΡΟΚΛΙΝΗΣ</t>
  </si>
  <si>
    <t>112-38-42</t>
  </si>
  <si>
    <t>ΟΛΟΗΜΕΡΟ ΣΧΟΛΕΙΟ-ΔΗΜ.ΤΡΟΥΛΛΩΝ</t>
  </si>
  <si>
    <t>112-38-420</t>
  </si>
  <si>
    <t>ΟΛΟΗΜΕΡΟ ΣΧΟΛΕΙΟ-ΔΗΜ.ΑΓΙΩΝ ΑΝΑΡΓΥΡΩΝ</t>
  </si>
  <si>
    <t>112-38-421</t>
  </si>
  <si>
    <t>ΟΛΟΗΜΕΡΟ ΣΧΟΛΕΙΟ-ΔΗΜ. ΨΕΥΔΑ</t>
  </si>
  <si>
    <t>112-38-422</t>
  </si>
  <si>
    <t>ΟΛΟΗΜΕΡΟ ΣΧΟΛΕΙΟ-ΔΗΜ ΞΥΛΟΤΥΜΠΟΥ Β</t>
  </si>
  <si>
    <t>112-38-423</t>
  </si>
  <si>
    <t>ΟΛΟΗΜΕΡΟ ΣΧΟΛΕΙΟ-Α΄ΔΗΜ.ΔΡΟΜΟΛΑΞΙΑΣ</t>
  </si>
  <si>
    <t>112-38-424</t>
  </si>
  <si>
    <t>ΟΛΟΗΜΕΡΟ ΣΧΟΛΕΙΟ-ΔΗ.ΝΗΠΙΑΓΩΓΕΙΟ ΤΡΟΥΛΛΩΝ</t>
  </si>
  <si>
    <t>112-38-425</t>
  </si>
  <si>
    <t>ΟΛΟΗΜΕΡΟ ΣΧΟΛΕΙΟ-ΔΗΜ.ΝΗΠ.ΞΥΛΟΦΑΓΟΥ</t>
  </si>
  <si>
    <t>112-38-426</t>
  </si>
  <si>
    <t>ΟΛΟΗΜΕΡΟ ΣΧΟΛΕΙΟ ΕΘΝΑΡΧΗΣ ΜΑΚΑΡΙΟΣ Γ(ΚΒ)</t>
  </si>
  <si>
    <t>112-38-427</t>
  </si>
  <si>
    <t>ΟΛΟΗΜΕΡΟ ΣΧΟΛΕΙΟ ΚΑΛΟΥ ΧΩΡΙΟΥ</t>
  </si>
  <si>
    <t>112-38-428</t>
  </si>
  <si>
    <t>ΟΛΟΗΜΕΡΟ ΣΧΟΛΕΙΟ-ΚΟΡΝΟΥ</t>
  </si>
  <si>
    <t>112-38-429</t>
  </si>
  <si>
    <t>ΟΛΟΗΜ.ΔΗΜ.ΝΗΠΙΑΓΩΓΕΙΟ-ΠΡΟΔΡΟΜΟΥ ΛΑΡΝΑΚΑΣ</t>
  </si>
  <si>
    <t>112-38-43</t>
  </si>
  <si>
    <t>ΟΛΟΗΜΕΡΟ ΣΧΟΛΕΙΟ-ΔΗΜ.ΠΕΡΒΟΛΙΩΝ</t>
  </si>
  <si>
    <t>112-38-430</t>
  </si>
  <si>
    <t>ΟΛΟΗΜ.ΔΗΜ.ΝΗΠΙΑΓΩΓΕΙΟ-Α΄ΑΡΑΔΙΠΠΟΥ</t>
  </si>
  <si>
    <t>112-38-431</t>
  </si>
  <si>
    <t>ΟΛΟΗΜΕΡΟ ΔΗΜ. ΝΗΠΙΑΓΩΓΕΙΟ ΧΟΙΡΟΚΟΙΤΙΑΣ</t>
  </si>
  <si>
    <t>112-38-432</t>
  </si>
  <si>
    <t>ΠΡΟΑΙΡΕΤΙΚΟ ΟΛΟΗΜ.ΣΧΟΛΕΙΟ ΤΟΧΝΗΣ</t>
  </si>
  <si>
    <t>112-38-433</t>
  </si>
  <si>
    <t>ΠΡΟΑΙΡ.ΟΛΟΗΜ.ΣΧΟΛΕΙΟ-ΝΗΠ.ΑΓ.ΙΩΑΝΝΗ</t>
  </si>
  <si>
    <t>112-38-434</t>
  </si>
  <si>
    <t>ΠΡΟΑΙΡ.ΟΛΟΗΜ.ΣΧΟΛΕΙΟ-ΝΗΠ.ΚΑΛΟΥ ΧΩΡΙΟΥ</t>
  </si>
  <si>
    <t>112-38-435</t>
  </si>
  <si>
    <t>ΠΡΟΑΙΡ.ΟΛΟΗΜ.ΣΧΟΛ.-ΚΑΛΟ ΧΩΡΙΟ ΛΑΡΝΑΚΑΣ</t>
  </si>
  <si>
    <t>112-38-436</t>
  </si>
  <si>
    <t>ΠΡΟΑΙΡ.ΟΛΟΗΜ.ΣΧΟΛ.-ΝΗΠ.ΛΕΙΒΑΔΙΩΝ Λ/ΚΑ</t>
  </si>
  <si>
    <t>112-38-437</t>
  </si>
  <si>
    <t>ΠΡΟΑΙΡ.ΟΛΟΗΜ.ΣΧΟΛΕΙΟ-ΝΗΠ.ΑΓ.ΓΕΩΡΓΙΟΥ</t>
  </si>
  <si>
    <t>112-38-438</t>
  </si>
  <si>
    <t>ΠΡΟΑΙΡ.ΟΛΟΗΜ.ΣΧΟΛ.-ΔΗΜ.ΝΗΠ.ΤΟΧΝΗΣ</t>
  </si>
  <si>
    <t>112-38-439</t>
  </si>
  <si>
    <t>ΟΛΟΗΜ.ΣΧΟΛΕΙΟ-ΔΗΜ.ΝΗΠ.Β΄ΑΓΙΟΥ ΛΑΖΑΡΟΥ</t>
  </si>
  <si>
    <t>112-38-44</t>
  </si>
  <si>
    <t>ΟΛΟΗΜΕΡΟ ΣΧΟΛΕΙΟ-ΔΗΜ. ΖΗΝΩΝ ΛΑΡΝΑΚΑΣ</t>
  </si>
  <si>
    <t>112-38-440</t>
  </si>
  <si>
    <t>ΟΛΟΗΜΕΡΟ ΣΧΟΛΕΙΟ-Β΄ΑΓΙΟΥ ΛΑΖΑΡΟΥ</t>
  </si>
  <si>
    <t>112-38-441</t>
  </si>
  <si>
    <t>ΠΡΟΑΙΡ.ΟΛΟΗΜ.ΣΧΟΛΕΙΟ-ΚΕΛΛΙΩΝ</t>
  </si>
  <si>
    <t>112-38-442</t>
  </si>
  <si>
    <t>ΟΛΟΗΜΕΡΟ ΣΧΟΛΕΙΟ-Α΄ΑΡΑΔΙΠΠΟΥ</t>
  </si>
  <si>
    <t>112-38-443</t>
  </si>
  <si>
    <t>ΟΛΟΗΜΕΡΟ ΣΧΟΛΕΙΟ-ΜΕΝΕΟΥ</t>
  </si>
  <si>
    <t>112-38-45</t>
  </si>
  <si>
    <t>ΟΛΟΗΜΕΡΟ ΣΧΟΛΕΙΟ-ΔΗΜ. ΠΥΛΑΣ</t>
  </si>
  <si>
    <t>112-38-46</t>
  </si>
  <si>
    <t>ΟΛΟΗΜΕΡΟ ΣΧΟΛΕΙΟ-ΔΗΜ. ΧΟΙΡΟΚΟΙΤΙΑΣ</t>
  </si>
  <si>
    <t>112-38-47</t>
  </si>
  <si>
    <t>ΟΛΟΗΜΕΡΟ ΣΧΟΛΕΙΟ-ΑΓ. ΘΕΟΔΩΡΟΣ Λ/ΚΑΣ</t>
  </si>
  <si>
    <t>112-38-48</t>
  </si>
  <si>
    <t>ΟΛΟΗΜΕΡΟ ΣΧΟΛΕΙΟ-ΑΓΙΩΝ ΒΑΒΑΤΣΙΝΙΑΣ</t>
  </si>
  <si>
    <t>112-38-49</t>
  </si>
  <si>
    <t>ΟΛΟΗΜΕΡΟ ΣΧΟΛΕΙΟ-ΑΛΕΘΡΙΚΟ</t>
  </si>
  <si>
    <t>112-38-500</t>
  </si>
  <si>
    <t>ΟΛΟΗΜΕΡΟ ΣΧΟΛΕΙΟ-ΟΛΟΗΜΕΡΟ ΛΕΜΕΣΟΥ</t>
  </si>
  <si>
    <t>112-38-501</t>
  </si>
  <si>
    <t>ΟΛΟΗΜΕΡΟ ΣΧΟΛΕΙΟ- ΕΙΔ. ΣΧΟΛ. ΑΠ. ΛΟΥΚΑΣ</t>
  </si>
  <si>
    <t>112-38-502</t>
  </si>
  <si>
    <t>ΟΛΟΗΜΕΡΟ ΣΧΟΛΕΙΟ-ΠΑΙΔ.ΑΝΑΡΡΩΤΗΡΙΟ ΕΡ.ΣΤ.</t>
  </si>
  <si>
    <t>112-38-503</t>
  </si>
  <si>
    <t>ΟΛΟΗΜΕΡΟ ΣΧΟΛΕΙΟ - ΔΗΜ. ΑΠΑΙΣΙΑΣ</t>
  </si>
  <si>
    <t>112-38-504</t>
  </si>
  <si>
    <t>ΟΛΟΗΜΕΡΟ ΣΧΟΛΕΙΟ - ΔΗΜ. ΣΠΙΤΑΛΙΟΥ ΠΑΡΑΜΥ</t>
  </si>
  <si>
    <t>112-38-505</t>
  </si>
  <si>
    <t>ΟΛΟΗΜΕΡΟ ΣΧΟΛΕΙΟ- ΔΗΜ. ΦΟΙΝΙΟΥ</t>
  </si>
  <si>
    <t>112-38-506</t>
  </si>
  <si>
    <t>ΟΛΟΗΜΕΡΟ ΣΧΟΛΕΙΟ-ΙΗ΄ΔΗΜΟΤΙΚΟ ΛΕΜΕΣΟΥ</t>
  </si>
  <si>
    <t>112-38-507</t>
  </si>
  <si>
    <t>ΟΛΟΗΜΕΡΟ-Α΄ΔΗΜ. ΚΑΤΩ ΠΟΛΕΜΙΔΙΩΝ</t>
  </si>
  <si>
    <t>112-38-508</t>
  </si>
  <si>
    <t>ΟΛΟΗΜΕΡΟ-ΔΗΜΟΤΙΚΟ ΣΧΟΛΕΙΟ ΠΑΛΩΔΙΑΣ</t>
  </si>
  <si>
    <t>112-38-509</t>
  </si>
  <si>
    <t>ΟΛΟΗΜΕΡΟ ΣΧΟΛΕΙΟ- Β΄ΔΗΜ. ΑΓ. ΑΘΑΝΑΣΙΟΥ</t>
  </si>
  <si>
    <t>112-38-51</t>
  </si>
  <si>
    <t>ΟΛΟΗΜΕΡΟ ΣΧΟΛΕΙΟ-ΔΗΜ. ΣΧΟΛΕΙΟ ΙΑΜΑΤΙΚΗ</t>
  </si>
  <si>
    <t>112-38-510</t>
  </si>
  <si>
    <t>ΟΛΟΗΜΕΡΟ ΣΧ.-ΧΡΙΣΤΑΚΕΙΟ Α΄ΔΗΜ.ΓΕΡΜΑΣ.</t>
  </si>
  <si>
    <t>112-38-511</t>
  </si>
  <si>
    <t>ΟΛΟΗΜΕΡΟ ΣΧΟΛΕΙΟ-ΔΗΜ. ΣΧΟΛ. ΑΓΡΟΥ</t>
  </si>
  <si>
    <t>112-38-512</t>
  </si>
  <si>
    <t>ΟΛΟΗΜΕΡΟ ΣΧΟΛΕΙΟ-ΔΗΜ.ΣΧ.ΟΔΟΥΣ</t>
  </si>
  <si>
    <t>112-38-513</t>
  </si>
  <si>
    <t>ΟΛΟΗΜΕΡΟ ΣΧΟΛΕΙΟ-ΔΗΜ.ΑΓ.ΑΝΑΡΓΥΡΟΙ,ΜΟΝΗ</t>
  </si>
  <si>
    <t>112-38-514</t>
  </si>
  <si>
    <t>ΟΛΟΗΜΕΡΟ ΣΧΟΛΕΙΟ-ΔΗΜ.ΠΕΝΤΑΚΩΜΟΥ</t>
  </si>
  <si>
    <t>112-38-515</t>
  </si>
  <si>
    <t>ΟΛΟΗΜΕΡΟ ΣΧΟΛΕΙΟ-ΔΗΜ.ΑΚΡΩΤΗΡΙΟΥ</t>
  </si>
  <si>
    <t>112-38-516</t>
  </si>
  <si>
    <t>ΟΛΟΗΜΕΡΟ ΣΧΟΛΕΙΟ-Β΄ΔΗΜ. ΠΟΛΕΜΙΔΙΩΝ</t>
  </si>
  <si>
    <t>112-38-517</t>
  </si>
  <si>
    <t>ΟΛΟΗΜΕΡΟ ΣΧΟΛΕΙΟ-Α΄ΔΗΜΟΤΙΚΟ ΥΨΩΝΑ</t>
  </si>
  <si>
    <t>112-38-518</t>
  </si>
  <si>
    <t>ΟΛΟΗΜΕΡΟ ΣΧΟΛΕΙΟ-ΔΗΜ. ΛΙΝΟΠΕΤΡΑΣ</t>
  </si>
  <si>
    <t>112-38-519</t>
  </si>
  <si>
    <t>ΟΛΟΗΜΕΡΟ ΣΧΟΛΕΙΟ-Β΄ΔΗΜ.ΣΧ. ΓΕΡΜΑΣΟΓΕΙΑΣ</t>
  </si>
  <si>
    <t>112-38-52</t>
  </si>
  <si>
    <t>ΟΛΟΗΜΕΡΟ ΣΧΟΛΕΙΟ-ΔΗΜ. ΣΧΟΛΕΙΟ ΑΣΓΑΤΑΣ</t>
  </si>
  <si>
    <t>112-38-520</t>
  </si>
  <si>
    <t>ΟΛΟΗΜΕΡΟ ΣΧΟΛΕΙΟ-Α΄ΔΗΜ ΣΧ. ΚΟΛΟΣΣΙΟΥ</t>
  </si>
  <si>
    <t>112-38-521</t>
  </si>
  <si>
    <t>ΟΛΟΗΜΕΡΟ ΣΧΟΛΕΙΟ-Η΄ΔΗΜΟΤΙΚΟ ΟΜΟΝΟΙΑΣ(ΚΒ)</t>
  </si>
  <si>
    <t>112-38-522</t>
  </si>
  <si>
    <t>ΟΛΟΗΜΕΡΟ ΣΧΟΛΕΙΟ-ΣΤ΄ΔΗΜ. ΛΕΜΕΣΟΥ-ΑΓ.ΝΙΚΟ</t>
  </si>
  <si>
    <t>112-38-523</t>
  </si>
  <si>
    <t>ΟΛΟΗΜΕΡΟ ΣΧΟΛΕΙΟ-ΔΗΜ.ΣΧΟΛ.ΑΓΙΩΑΝΝΗ ΑΓΡΟΥ</t>
  </si>
  <si>
    <t>112-38-524</t>
  </si>
  <si>
    <t>ΟΛΟΗΜΕΡΟ ΣΧΟΛΕΙΟ-Η΄ΔΗΜ.ΝΗΠ.ΑΓ.ΑΝΤΩΝΙΟΥ</t>
  </si>
  <si>
    <t>112-38-525</t>
  </si>
  <si>
    <t>ΟΛΟΗΜΕΡΟ ΣΧΟΛΕΙΟ-Α΄ΔΗΜΟΤΙΚΟ ΛΕΜΕΣΟΥ(ΚΒ)</t>
  </si>
  <si>
    <t>112-38-526</t>
  </si>
  <si>
    <t>ΟΛΟΗΜΕΡΟ ΣΧΟΛΕΙΟ-Η΄ΟΜΟΝΟΙΑΣ (ΚΑ)</t>
  </si>
  <si>
    <t>112-38-527</t>
  </si>
  <si>
    <t>ΟΛΟΗΜΕΡΟ ΣΧΟΛΕΙΟ-ΠΕΛΕΝΔΡΙΟΥ</t>
  </si>
  <si>
    <t>112-38-528</t>
  </si>
  <si>
    <t>ΟΛΟΗΜΕΡΟ ΣΧΟΛΕΙΟ-ΣΤ΄ΛΕΜΕΣΟΥ(ΚΑ)</t>
  </si>
  <si>
    <t>112-38-529</t>
  </si>
  <si>
    <t>ΟΛΟΗΜ.ΔΗΜ.ΝΗΠΙΑΓΩΓΕΙΟ-ΕΠΙΣΚΟΠΗΣ</t>
  </si>
  <si>
    <t>112-38-53</t>
  </si>
  <si>
    <t>ΟΛΟΗΜΕΡΟ ΣΧΟΛΕΙΟ - ΔΗΜ. ΠΙΣΣΟΥΡΙΟΥ</t>
  </si>
  <si>
    <t>112-38-530</t>
  </si>
  <si>
    <t>ΟΛΟΗΜΕΡΟ ΔΗΜΟΣΙΟ ΝΗΠΙΑΓΩΓΕΙΟ ΤΡΑΧΩΝΙΟΥ</t>
  </si>
  <si>
    <t>112-38-531</t>
  </si>
  <si>
    <t>ΟΛΟΗΜΕΡΟ ΔΗΜ. ΝΗΠΙΑΓΩΓΕΙΟ ΙΑΜΑΤΙΚΗΣ</t>
  </si>
  <si>
    <t>112-38-532</t>
  </si>
  <si>
    <t>ΠΡΟΑΙΡΕΤΙΚΟ ΟΛΟΗΜ.ΣΧΟΛΕΙΟ ΤΡΑΧΩΝΙΟΥ</t>
  </si>
  <si>
    <t>112-38-533</t>
  </si>
  <si>
    <t>ΠΡΟΑΙΡ.ΟΛΟΗΜ.ΣΧΟΛ.-ΝΗΠ.ΚΥΠΕΡΟΥΝΤΑΣ</t>
  </si>
  <si>
    <t>112-38-534</t>
  </si>
  <si>
    <t>ΠΡΟΑΙΡ.ΟΛΟΗΜ.ΣΧΟΛΕΙΟ-ΙΣΤ΄ΔΗΜ ΛΕΜΕΣΟΥ</t>
  </si>
  <si>
    <t>112-38-535</t>
  </si>
  <si>
    <t>ΠΡΟΑΙΡ.ΟΛΟΗΜ.ΣΧΟΛΕΙΟ-Δ΄ΔΗΜ.ΛΕΜΕΣΟΥ</t>
  </si>
  <si>
    <t>112-38-536</t>
  </si>
  <si>
    <t>ΠΡΟΑΙΡ.ΟΛΟΗΜ.ΣΧΟΛΕΙΟ-ΙΣΤ΄ΝΗΠ.ΛΕΜΕΣΟΥ</t>
  </si>
  <si>
    <t>112-38-537</t>
  </si>
  <si>
    <t>ΠΡΟΑΙΡ.ΟΛΟΗΜ.ΣΧΟΛ.-ΔΗΜ.ΝΗΠ.ΕΡΗΜΗΣ</t>
  </si>
  <si>
    <t>112-38-538</t>
  </si>
  <si>
    <t>ΠΡΟΑΙΡ.ΟΛΟΗΜ.ΣΧΟΛ.-ΙΘ΄ΔΗΜΟΣ.ΝΗΠΙΑΓ.</t>
  </si>
  <si>
    <t>112-38-539</t>
  </si>
  <si>
    <t>ΠΡΟΑΙΡΕΤΙΚΟ ΟΛΟΗΜ.ΣΧΟΛ.Β΄ΤΡΑΧΩΝΙΟΥ Λ/ΣΟΥ</t>
  </si>
  <si>
    <t>112-38-54</t>
  </si>
  <si>
    <t>ΟΛΟΗΜΕΡΟ ΣΧΟΛΕΙΟ - ΔΗΜ. ΚΟΛΟΣΣΙ Β'</t>
  </si>
  <si>
    <t>112-38-540</t>
  </si>
  <si>
    <t>ΠΡΟΑΙΡΕΤΙΚΟ ΟΛΟΗΜ. ΝΗΠΙΑΓΩΓΕΙΟ ΠΥΡΓΟΥ</t>
  </si>
  <si>
    <t>112-38-541</t>
  </si>
  <si>
    <t>ΠΡΟΑΙΡ.ΟΛΟΗΜ.ΣΧΟΛΕΙΟ-ΙΕ΄ΔΗΜ.ΛΕΜΕΣΟΥ</t>
  </si>
  <si>
    <t>112-38-544</t>
  </si>
  <si>
    <t>ΠΡΟΑΙΡ.ΟΛΟΗΜ.ΣΧΟΛ.-ΔΗΜ.ΝΗΠ.ΠΑΛΩΔΙΑΣ</t>
  </si>
  <si>
    <t>112-38-545</t>
  </si>
  <si>
    <t>ΟΛΟΗΜΕΡΟ ΣΧΟΛΕΙΟ-ΔΗΜΟΣΙΟ ΝΗΠ.ΚΟΛΟΣΣΙΟΥ</t>
  </si>
  <si>
    <t>112-38-546</t>
  </si>
  <si>
    <t>ΟΛΟΗΜΕΡΟ ΣΧΟΛΕΙΟ-ΔΗΜΟΣΙΟ ΝΗΠ.Δ΄ΛΕΜΕΣΟΥ</t>
  </si>
  <si>
    <t>112-38-55</t>
  </si>
  <si>
    <t>ΟΛΟΗΜΕΡΟ ΣΧΟΛΕΙΟ - ΔΗΜ. ΠΥΡΓΟΥ</t>
  </si>
  <si>
    <t>112-38-56</t>
  </si>
  <si>
    <t>ΟΛΟΗΜΕΡΟ ΣΧΟΛΕΙΟ -ΔΗΜ. ΚΑΝΤΟΥ</t>
  </si>
  <si>
    <t>112-38-57</t>
  </si>
  <si>
    <t>ΟΛΟΗΜΕΡΟ ΣΧΟΛΕΙΟ-ΔΗΜ. ΑΨΙΟΥΣ</t>
  </si>
  <si>
    <t>112-38-58</t>
  </si>
  <si>
    <t>ΟΛΟΗΜΕΡΟ ΣΧΟΛΕΙΟ-ΔΗΜ ΚΥΠΕΡΟΥΝΤΑΣ</t>
  </si>
  <si>
    <t>112-38-59</t>
  </si>
  <si>
    <t>ΟΛΟΗΜΕΡΟ ΣΧΟΛΕΙΟ-ΔΗΜ. ΤΡΙΜΙΚΛΙΝΗΣ</t>
  </si>
  <si>
    <t>112-38-600</t>
  </si>
  <si>
    <t>ΟΛΟΗΜΕΡΟ ΣΧΟΛΕΙΟ - ΕΠΑΡΧ.ΓΡ. ΠΑΙΔΕΙΑΣ ΠΑ</t>
  </si>
  <si>
    <t>112-38-601</t>
  </si>
  <si>
    <t>ΟΛΟΗΜΕΡΟ ΣΧΟΛΕΙΟ-ΔΗΜ. ΤΙΜΗΣ</t>
  </si>
  <si>
    <t>112-38-602</t>
  </si>
  <si>
    <t>ΟΛΟΗΜΕΡΟ ΣΧΟΛΕΙΟ-ΕΙΔ. ΣΧΟΛΗ ΘΕΟΣΚΕΠΑΣΤΗ</t>
  </si>
  <si>
    <t>112-38-603</t>
  </si>
  <si>
    <t>ΟΛΟΗΜΕΡΟ ΣΧΟΛΕΙΟ - ΔΗΜ. ΑΝΑΡΙΤΑΣ</t>
  </si>
  <si>
    <t>112-38-604</t>
  </si>
  <si>
    <t>ΟΛΟΗΜΕΡΟ ΣΧΟΛΕΙΟ-Ε΄ΔΗΜΟΤΙΚΟ ΠΑΦΟΥ</t>
  </si>
  <si>
    <t>112-38-605</t>
  </si>
  <si>
    <t>ΟΛΟΗΜΕΡΟ ΣΧΟΛΕΙΟ-ΔΗΜ ΣΧ.ΤΑΛΑΣ</t>
  </si>
  <si>
    <t>112-38-606</t>
  </si>
  <si>
    <t>ΟΛΟΗΜΕΡΟ ΣΧΟΛΕΙΟ-Δ΄ΔΗΜ.ΠΑΦΟΥ-ΚΑΤΩ ΠΕΡΙΒ.</t>
  </si>
  <si>
    <t>112-38-607</t>
  </si>
  <si>
    <t>ΟΛΟΗΜΕΡΟ ΣΧΟΛΕΙΟ-ΠΕΡΙΦ.ΔΗΜ.ΣΧ.ΠΟΛΕΜΙΟΥ</t>
  </si>
  <si>
    <t>112-38-608</t>
  </si>
  <si>
    <t>ΟΛΟΗΜΕΡΟ ΣΧΟΛΕΙΟ-Δ΄ΔΗΜ.ΣΧ. ΠΑΦΟΥ</t>
  </si>
  <si>
    <t>112-38-609</t>
  </si>
  <si>
    <t>ΟΛΟΗΜΕΡΟ ΣΧΟΛΕΙΟ-ΔΗΜ. ΑΓΙΑΣ ΜΑΡΙΝΑΣ ΧΡΥΣ</t>
  </si>
  <si>
    <t>112-38-61</t>
  </si>
  <si>
    <t>ΟΛΟΗΜΕΡΟ ΣΧΟΛΕΙΟ - ΔΗΜ. ΤΣΑΔΑΣ-ΚΟΙΛΗΣ</t>
  </si>
  <si>
    <t>112-38-610</t>
  </si>
  <si>
    <t>ΟΛΟΗΜΕΡΟ ΣΧΟΛΕΙΟ-Γ΄ΔΗΜ ΝΗΠΙΑΓ.ΠΑΦΟΥ</t>
  </si>
  <si>
    <t>112-38-611</t>
  </si>
  <si>
    <t>ΟΛΟΗΜΕΡΟ ΣΧΟΛΕΙΟ-ΔΡΟΥΣΙΑ/ΚΑΘΗΚΑΣ</t>
  </si>
  <si>
    <t>112-38-612</t>
  </si>
  <si>
    <t>ΠΡΟΑΙΡ.ΟΛΟΗΜΕΡΟ ΣΧΟΛΕΙΟ:ΠΩΜΟΥ-ΠΑΧΥΑΜΜΟΥ</t>
  </si>
  <si>
    <t>112-38-613</t>
  </si>
  <si>
    <t>ΠΡΟΑΙΡ.ΟΛΟΗΜ.ΣΧΟΛΕΙΟ ΑΓ.ΓΕΩΡΓΙΟΥ ΠΑΦΟΥ</t>
  </si>
  <si>
    <t>112-38-614</t>
  </si>
  <si>
    <t>ΠΡΟΑΙΡΕΤΙΚΟ ΟΛΟΗΜ.ΣΧΟΛΕΙΟ ΠΑΦΟΥ Στ΄</t>
  </si>
  <si>
    <t>112-38-615</t>
  </si>
  <si>
    <t>ΠΡΟΑΙΡ.ΟΛΟΗΜ.ΝΗΠΙΑΓΩΓΕΙΟ ΚΟΥΚΛΙΩΝ</t>
  </si>
  <si>
    <t>112-38-616</t>
  </si>
  <si>
    <t>ΠΡΟΑΙΡ.ΟΛΟΗΜ.ΣΧΟΛΕΙΟ-ΣΤ΄ΝΗΠ.ΠΑΦΟΥ</t>
  </si>
  <si>
    <t>112-38-617</t>
  </si>
  <si>
    <t>ΠΡΟΑΙΡ.ΟΛΟΗΜ.ΣΧΟΛ.-ΔΗΜΟΤΙΚΟ Ζ΄ΠΑΦΟΥ</t>
  </si>
  <si>
    <t>112-38-618</t>
  </si>
  <si>
    <t>ΠΡΟΑΙΡ.ΟΛΟΗΜ.ΣΧΟΛ.-ΔΗΜΟΤΙΚΟ ΙΝΕΙΑΣ</t>
  </si>
  <si>
    <t>112-38-619</t>
  </si>
  <si>
    <t>ΠΡΟΑΙΡ.ΟΛΟΗΜ.ΣΧΟΛ.-ΔΗΜΟΤΙΚΟ ΙΓ΄ΠΑΦΟΥ</t>
  </si>
  <si>
    <t>112-38-62</t>
  </si>
  <si>
    <t>ΟΛΟΗΜΕΡΟ ΣΧΟΛΕΙΟ - ΔΗΜ ΧΟΛΕΤΡΙΩΝ</t>
  </si>
  <si>
    <t>112-38-620</t>
  </si>
  <si>
    <t>ΟΛΟΗΜΕΡΟ ΣΧΟΛΕΙΟ-ΔΗΜ.ΝΗΠ.ΚΟΥΚΛΙΩΝ</t>
  </si>
  <si>
    <t>112-38-621</t>
  </si>
  <si>
    <t>ΟΛΟΗΜΕΡΟ ΣΧΟΛΕΙΟ-ΚΑΤΩ ΠΥΡΓΟΥ</t>
  </si>
  <si>
    <t>112-38-622</t>
  </si>
  <si>
    <t>ΟΛΟΗΜ.ΣΧΟΛΕΙΟ-ΔΗΜ.ΝΗΠ.ΚΑΤΩ ΠΥΡΓΟΥ</t>
  </si>
  <si>
    <t>112-38-624</t>
  </si>
  <si>
    <t>ΟΛΟΗΜ.ΣΧΟΛΕΙΟ-ΔΗΜ.ΝΗΠ.Θ΄ΠΕΤΡΙΔΕΙΟ ΠΑΦΟΥ</t>
  </si>
  <si>
    <t>112-38-63</t>
  </si>
  <si>
    <t>ΟΛΟΗΜΕΡΟ ΣΧΟΛΕΙΟ - ΔΗΜ. ΜΕΣΟΓΗΣ</t>
  </si>
  <si>
    <t>112-38-64</t>
  </si>
  <si>
    <t>ΟΛΟΗΜΕΡΟ ΣΧΟΛΕΙΟ - ΔΗΜ ΑΡΓΑΚΑΣ</t>
  </si>
  <si>
    <t>112-38-65</t>
  </si>
  <si>
    <t>ΟΛΟΗΜΕΡΟ ΣΧΟΛΕΙΟ-Η' ΔΗΜΟΤΙΚΟ ΠΑΦΟΥ</t>
  </si>
  <si>
    <t>112-38-66</t>
  </si>
  <si>
    <t>ΟΛΟΗΜΕΡΟ ΣΧΟΛΕΙΟ-ΔΗΜ.ΚΟΥΚΛΙΩΝ</t>
  </si>
  <si>
    <t>112-38-67</t>
  </si>
  <si>
    <t>ΟΛΟΗΜΕΡΟ ΣΧΟΛΕΙΟ-ΔΗΜ. ΜΑΝΔΡΙΩΝ ΠΑΦΟΥ</t>
  </si>
  <si>
    <t>112-38-69</t>
  </si>
  <si>
    <t>ΟΛΟΗΜΕΡΟ ΣΧΟΛΕΙΟ-ΔΗΜ. ΠΟΛΗΣ ΧΡΥΣΟΧΟΥΣ</t>
  </si>
  <si>
    <t>11-33-105</t>
  </si>
  <si>
    <t>ΑΠΟΖΗΜΙΩΣΗ ΝΟΣΗΛΕΥΤΩΝ ΣΤΑ ΚΕΝ</t>
  </si>
  <si>
    <t>11-0233200261</t>
  </si>
  <si>
    <t>11-104</t>
  </si>
  <si>
    <t>ΕΠΙΤΡΟΠΕΣ</t>
  </si>
  <si>
    <t>20-0302211104</t>
  </si>
  <si>
    <t>12-05-033</t>
  </si>
  <si>
    <t>ΥΠΕΡΩΡΙΕΣ-ΔΑΣ.ΠΕΡ.ΠΑΦΟΥ</t>
  </si>
  <si>
    <t>12-0205206263</t>
  </si>
  <si>
    <t>12-08-035</t>
  </si>
  <si>
    <t>ΕΞΟΔΑ ΕΞΕΤΑΣΕΩΝ ΠΡΟΣΛΗΨΗΣ</t>
  </si>
  <si>
    <t>12-0308200035</t>
  </si>
  <si>
    <t>12-11-525</t>
  </si>
  <si>
    <t>ΣΥΜΜΕΤΟΧΗ ΣΕ ΠΡΑΓΡ. ΕΥΡΩΠΑΙΚΗΣ ΕΝΩΣΗΣ</t>
  </si>
  <si>
    <t>12-0311371525</t>
  </si>
  <si>
    <t>12-11-667</t>
  </si>
  <si>
    <t>ΕΡΕΥΝΙΤΙΚΟ ΠΡΟΓΡΑΜΜΑ ΕΣΠΕΡΙΔΕΣ</t>
  </si>
  <si>
    <t>12-0511300892</t>
  </si>
  <si>
    <t>12-11-892</t>
  </si>
  <si>
    <t>ΕΡΓΑΣΙΑ ΠΡΟΓΡΑΜΜΑΤΟΣ</t>
  </si>
  <si>
    <t>12-12-035</t>
  </si>
  <si>
    <t>12-0312200035</t>
  </si>
  <si>
    <t>12-2-703</t>
  </si>
  <si>
    <t>ΔΙΑΛΕΞΕΙΣ-ΤΜΗΜΑ ΓΕΩΡΓΙΑΣ</t>
  </si>
  <si>
    <t>12-0502371703</t>
  </si>
  <si>
    <t>12-3-653</t>
  </si>
  <si>
    <t>ΥΠΕΡΩΡΙΕΣ-ΤΜΗΜΑ ΑΛΙΕΙΑΣ &amp; ΘΑΛΑΣΣΙΩΝ ΕΡ.</t>
  </si>
  <si>
    <t>12-0312314098</t>
  </si>
  <si>
    <t>12-5-1-001</t>
  </si>
  <si>
    <t>ΤΜ.ΔΑΣΩΝ ΥΠΕΡ.(ΔΑΣΙΚΗ ΠΕΡΙΦ.ΛΕΥΚΩΣΙΑΣ)</t>
  </si>
  <si>
    <t>12-0205201261</t>
  </si>
  <si>
    <t>12-5-1-002</t>
  </si>
  <si>
    <t>ΤΜ.ΔΑΣΩΝ ΥΠΕΡ.(ΔΑΣΙΚΟΣ ΜΗΧΑΝΙΚΟΣ)</t>
  </si>
  <si>
    <t>12-0205211261</t>
  </si>
  <si>
    <t>12-5-1-003</t>
  </si>
  <si>
    <t>ΤΜ.ΔΑΣΩΝ ΥΠΕΡ.(ΚΛΑΔΟΣ ΠΡΟΓΡΑΜΜΑΤΙΣΜΟΥ)</t>
  </si>
  <si>
    <t>12-0205200261</t>
  </si>
  <si>
    <t>12-5-1-004</t>
  </si>
  <si>
    <t>ΤΜ.ΔΑΣΩΝ ΥΠΕΡ.(ΤΟΜΕΑΣ ΠΑΡΚΩΝ ΚΑΙ ΠΕΡΙΒ.)</t>
  </si>
  <si>
    <t>12-5-1-005</t>
  </si>
  <si>
    <t>ΤΜ.ΔΑΣΩΝ ΥΠΕΡ.(ΤΟΜ.ΧΩΡΟΜ.ΕΠΕΚΤ.ΚΑΙ ΓΑΙΩΝ</t>
  </si>
  <si>
    <t>12-5-1-006</t>
  </si>
  <si>
    <t>ΤΜ.ΔΑΣΩΝ ΥΠΕΡ.(ΤΟΜ.ΔΑΣ.ΕΡΕΥΝΩΝ ΚΑΙ ΔΙΑΦ.</t>
  </si>
  <si>
    <t>12-5-1-007</t>
  </si>
  <si>
    <t>ΤΜ.ΔΑΣΩΝ ΥΠΕΡ.(ΤΟΜ.ΔΙΑΧΕΙΡ.ΚΑΙ ΜΗΧΑΝΟΓΡ.</t>
  </si>
  <si>
    <t>12-5-1-021</t>
  </si>
  <si>
    <t>ΤΜ.ΔΑΣΩΝ ΕΠΙΔ.(ΔΑΣΙΚΗ ΠΕΡΙΦΕΡ.ΛΕΥΚΩΣΙΑΣ)</t>
  </si>
  <si>
    <t>12-0205201265</t>
  </si>
  <si>
    <t>12-5-1-022</t>
  </si>
  <si>
    <t>ΤΜ.ΔΑΣΩΝ ΕΠΙΔ.(ΔΑΣΙΚΟΣ ΜΗΧΑΝΙΚΟΣ)</t>
  </si>
  <si>
    <t>12-0205211265</t>
  </si>
  <si>
    <t>12-5-1-023</t>
  </si>
  <si>
    <t>ΤΜ.ΔΑΣΩΝ ΕΠΙΔ.(ΚΛΑΔΟΣ ΠΡΟΓΡΑΜΜΑΤΙΣΜΟΥ)</t>
  </si>
  <si>
    <t>12-0205200265</t>
  </si>
  <si>
    <t>12-5-1-024</t>
  </si>
  <si>
    <t>ΤΜ.ΔΑΣΩΝ ΕΠΙΔ.(ΤΟΜΕΑΣ ΠΑΡΚΩΝ ΚΑΙ ΠΕΡΙΒΑΛ</t>
  </si>
  <si>
    <t>12-5-1-025</t>
  </si>
  <si>
    <t>ΤΜ.ΔΑΣΩΝ ΕΠΙΔ.(ΤΟΜ.ΧΩΡΟΜ.ΕΠΕΚΤ.ΚΑΙ ΓΑΙΩΝ</t>
  </si>
  <si>
    <t>12-5-1-026</t>
  </si>
  <si>
    <t>ΤΜ.ΔΑΣΩΝ ΕΠΙΔ.(ΤΟΜ.ΔΑΣΙΚ.ΕΡΕΥΝ.ΚΑΙ ΔΙΑΦ.</t>
  </si>
  <si>
    <t>12-5-1-027</t>
  </si>
  <si>
    <t>ΤΜ.ΔΑΣΩΝ ΕΠΙΔ.(ΤΟΜ.ΔΙΑΧΕΙΡ.ΚΑΙ ΜΗΧΑΝΟΓΡ.</t>
  </si>
  <si>
    <t>12-5-1-031</t>
  </si>
  <si>
    <t>ΕΠ.ΒΑΡΔΙΑΣ-ΔΑΣΙΚΗ ΠΕΡΙΦΕΡΕΙΑ ΛΕΥΚΩΣΙΑΣ</t>
  </si>
  <si>
    <t>12-0205201263</t>
  </si>
  <si>
    <t>12-5-1-040</t>
  </si>
  <si>
    <t>ΕΠΙΔΟΜΑ ΙΠΤΑΜΕΝΩΝ</t>
  </si>
  <si>
    <t>12-0205200165</t>
  </si>
  <si>
    <t>12-5-1-263</t>
  </si>
  <si>
    <t>12-5-1-265</t>
  </si>
  <si>
    <t>ΔΑΣΙΚΗ ΠΕΡΙΦΕΡΕΙΑ ΛΕΥΚΩΣΙΑΣ</t>
  </si>
  <si>
    <t>12-5-12-34</t>
  </si>
  <si>
    <t>ΕΠ.ΒΑΡΔΙΑΣ-ΔΑΣΙΚΟ ΚΟΛΛΕΓΙΟ</t>
  </si>
  <si>
    <t>12-0205212263</t>
  </si>
  <si>
    <t>12-5-2-008</t>
  </si>
  <si>
    <t>ΤΜ.ΔΑΣΩΝ ΥΠΕΡ.(ΔΑΣΙΚΟ ΚΟΛΕΓΙΟ)</t>
  </si>
  <si>
    <t>12-0205212261</t>
  </si>
  <si>
    <t>12-5-2-009</t>
  </si>
  <si>
    <t>ΤΜ.ΔΑΣΩΝ ΥΠΕΡ.(ΔΑΣΙΚΗ ΠΕΡΙΦ.ΤΡΟΟΔΟΥΣ)</t>
  </si>
  <si>
    <t>12-0205205261</t>
  </si>
  <si>
    <t>12-5-2-028</t>
  </si>
  <si>
    <t>ΤΜ.ΔΑΣΩΝ ΕΠΙΔ.(ΔΑΣΙΚΟ ΚΟΛΕΓΙΟ)</t>
  </si>
  <si>
    <t>12-0205212265</t>
  </si>
  <si>
    <t>12-5-2-029</t>
  </si>
  <si>
    <t>ΤΜ.ΔΑΣΩΝ ΕΠΙΔ.(ΔΑΣΙΚΗ ΠΕΡΙΦΕΡ.ΤΡΟΟΔΟΥΣ)</t>
  </si>
  <si>
    <t>12-0205205265</t>
  </si>
  <si>
    <t>12-5-2-265</t>
  </si>
  <si>
    <t>ΔΑΣΙΚΗ ΠΕΡΙΦΕΡΕΙΑ ΤΡΟΟΔΟΥΣ</t>
  </si>
  <si>
    <t>12-5-3-265</t>
  </si>
  <si>
    <t>ΔΑΣΙΚΗ ΠΕΡΙΦΕΡΕΙΑ ΠΑΦΟΥ</t>
  </si>
  <si>
    <t>12-0205206265</t>
  </si>
  <si>
    <t>12-5-4-265</t>
  </si>
  <si>
    <t>ΔΑΣΙΚΟ ΚΟΛΛΕΓΙΟ</t>
  </si>
  <si>
    <t>12-5-5-032</t>
  </si>
  <si>
    <t>ΕΠ.ΒΑΡΔΙΑΣ-ΔΑΣΙΚΗ ΠΕΡΙΦΕΡΕΙΑ ΤΡΟΟΔΟΥΣ</t>
  </si>
  <si>
    <t>12-0205205263</t>
  </si>
  <si>
    <t>12-5-6-010</t>
  </si>
  <si>
    <t>ΤΜ.ΔΑΣΩΝ ΥΠΕΡ.(ΔΑΣΙΚΗ ΠΕΡΙΦΕΡΕΙΑ ΠΑΦΟΥ)</t>
  </si>
  <si>
    <t>12-0205206261</t>
  </si>
  <si>
    <t>12-5-6-030</t>
  </si>
  <si>
    <t>ΤΜ.ΔΑΣΩΝ ΕΠΙΔ.(ΔΑΣΙΚΗ ΠΕΡΙΦΕΡΕΙΑ ΠΑΦΟΥ)</t>
  </si>
  <si>
    <t>12-5-6-033</t>
  </si>
  <si>
    <t>ΕΠ.ΒΑΡΔΙΑΣ-ΔΑΣΙΚΗ ΠΕΡΙΦΕΡΕΙΑ ΠΑΦΟΥ</t>
  </si>
  <si>
    <t>1204-1</t>
  </si>
  <si>
    <t>ΛΙΜΑΝΙΑ/ΑΕΡΟΔΡΟΜΙΑ</t>
  </si>
  <si>
    <t>12-0204200261</t>
  </si>
  <si>
    <t>1204-2</t>
  </si>
  <si>
    <t>ΣΦΑΓΕΙΑ-ΠΤΗΝΟΣΦ.-ΚΡΕΟΠΩΛΕΙΑ</t>
  </si>
  <si>
    <t>1204-3</t>
  </si>
  <si>
    <t>ΕΝΔΟΚΟΙΝΟΤΙΚΟ ΕΜΠΟΡΙΟ</t>
  </si>
  <si>
    <t>1204-4</t>
  </si>
  <si>
    <t>ΚΤΗΝΙΑΤΡΙΚΑ ΕΡΓΑΣΤΗΡΙΑ</t>
  </si>
  <si>
    <t>1204-5</t>
  </si>
  <si>
    <t>ΦΑΡΜΕΣ ΚΑΙ ΓΑΛΑΚΤΟΚΟΜΕΙΑ</t>
  </si>
  <si>
    <t>1204-6</t>
  </si>
  <si>
    <t>ΣΗΜΕΙΑ ΕΛΕΓΧΟΥ</t>
  </si>
  <si>
    <t>1204-7</t>
  </si>
  <si>
    <t>ΕΚΘΕΣΕΙΣ ΣΚΥΛΩΝ/ΓΑΤΩΝ</t>
  </si>
  <si>
    <t>1204-8</t>
  </si>
  <si>
    <t>ΔΙΑΦΟΡΑ</t>
  </si>
  <si>
    <t>1250</t>
  </si>
  <si>
    <t>ELECTIONS - MIN. OF INTERIOR</t>
  </si>
  <si>
    <t>18-0301200048</t>
  </si>
  <si>
    <t>1251</t>
  </si>
  <si>
    <t>1253</t>
  </si>
  <si>
    <t>ELECTIONS -DISTRICT  0FFICER FSTA</t>
  </si>
  <si>
    <t>1254</t>
  </si>
  <si>
    <t>ELECTIONS - DISTRICT OFFICER L/CA</t>
  </si>
  <si>
    <t>1255</t>
  </si>
  <si>
    <t>ELECTIONS - DISTRICT OFFICER L/SSOL</t>
  </si>
  <si>
    <t>1256</t>
  </si>
  <si>
    <t>ELECTIONS - DISTRICT OFFICER PAPHOS</t>
  </si>
  <si>
    <t>1257</t>
  </si>
  <si>
    <t>ELECTIONS - POLICE</t>
  </si>
  <si>
    <t>13-01-001</t>
  </si>
  <si>
    <t>ΑΕΡΟΠΟΡΙΚΟ ΔΥΣΤΥΧΗΜΑ</t>
  </si>
  <si>
    <t>13-5613010001</t>
  </si>
  <si>
    <t>13-02-102</t>
  </si>
  <si>
    <t>ΑΠΟΖΗΜΙΩΣΗ ΓΙΑ ΥΠΗΡΕΣ.ΙΕΡΟΨΑΛΤΗ</t>
  </si>
  <si>
    <t>13-0302200102</t>
  </si>
  <si>
    <t>13-02-035</t>
  </si>
  <si>
    <t>ΕΠΙΤΗΡΗΣΗ ΕΞΕΤΑΣΕΩΝ-ΔΕΣΜΟΦΥΛΑΚΕΣ</t>
  </si>
  <si>
    <t>13-0302200035</t>
  </si>
  <si>
    <t>13-03</t>
  </si>
  <si>
    <t>ΑΣΤΥΝΟΜΙΑ-ΚΑΤΑΣΒΕΣΗ ΠΥΡΚΑΓΙΩΝ</t>
  </si>
  <si>
    <t>16-0402200651</t>
  </si>
  <si>
    <t>13-03-412</t>
  </si>
  <si>
    <t>ΕΞΟΔΑ ΕΞΕΤΑΣΕΩΝ-ΑΣΤΥΝΟΜΙΑ</t>
  </si>
  <si>
    <t>13-0301200502</t>
  </si>
  <si>
    <t>13-04</t>
  </si>
  <si>
    <t>ΠΥΡΟΣΒΕΣΤΙΚΗ ΥΠΗΡ.-ΚΑΤΑΣΒΕΣΗ ΠΥΡΚΑΓΙΩΝ</t>
  </si>
  <si>
    <t>13-04-267</t>
  </si>
  <si>
    <t>ΠΥΡΟΣΒΕΣΤΙΚΗ ΥΠΗΡΕΣΙΑ-ΕΚΜΙΣΘΩΣΗ ΥΠΗΡ.</t>
  </si>
  <si>
    <t>13-0204200267</t>
  </si>
  <si>
    <t>13-04-525</t>
  </si>
  <si>
    <t>ΣΥΜΜ.ΣΕ ΠΡΟΓΡΑΜ.&amp;ΠΡΩΤΟΒ.Ε.Ε.</t>
  </si>
  <si>
    <t>13-0304371525</t>
  </si>
  <si>
    <t>14-01-234</t>
  </si>
  <si>
    <t>Κ.Ο.Π.Π.</t>
  </si>
  <si>
    <t>14-0401100234</t>
  </si>
  <si>
    <t>14-01-261</t>
  </si>
  <si>
    <t>14-0201200261</t>
  </si>
  <si>
    <t>14-01-554</t>
  </si>
  <si>
    <t>ΔΙΚΑΙΩΜΑΤΑ ΕΜΠΕΙΡΟΓΝ.-ΕΤΟΙΜΑΣΙΑ ΜΕΛΕΤΩΝ</t>
  </si>
  <si>
    <t>14-0301314554</t>
  </si>
  <si>
    <t>14-116</t>
  </si>
  <si>
    <t>EXAMINATION EXPENSES</t>
  </si>
  <si>
    <t>20-0202214116</t>
  </si>
  <si>
    <t>14-349-01</t>
  </si>
  <si>
    <t>ΠΟΛΙΤΙΣΤΙΚΕΣ ΥΠΗΡΕΣΙΕΣ-ΦΕΣΤΙΒΑΛ ΚΥΠΡΟΥ</t>
  </si>
  <si>
    <t>20-0308318136</t>
  </si>
  <si>
    <t>142</t>
  </si>
  <si>
    <t>ALLOWANCES TO MEDICAL OFF IN RURAL AREAS</t>
  </si>
  <si>
    <t>22-0202200205</t>
  </si>
  <si>
    <t>15-003</t>
  </si>
  <si>
    <t>ΚΟΙΝΩΝΙΚΕΣ ΑΣΦΑΛΙΣΕΙΣ ΥΠΕΡΩΡΙΑΚΗ ΕΡΓΑΣΙΑ</t>
  </si>
  <si>
    <t>0360220000010</t>
  </si>
  <si>
    <t>15-004</t>
  </si>
  <si>
    <t>ΤΜΗΜΑ ΚΟΙΝ.ΕΥΗΜΕΡ. ΠΑΙΔΙΚΗ ΣΤΕΓΗ</t>
  </si>
  <si>
    <t>15-0204200106</t>
  </si>
  <si>
    <t>15-01-261</t>
  </si>
  <si>
    <t>ΣΥΜΜΕΤΟΧΗ ΣΤΗ ΔΙΕΘΝΗ ΕΚΘΕΣΗ ΚΥΠΡΟΥ</t>
  </si>
  <si>
    <t>15-0201200261</t>
  </si>
  <si>
    <t>15-01-851</t>
  </si>
  <si>
    <t>ΔΙΕΝΕΡΓΕΙΑ ΕΠΙΤ. ΕΛΕΓΧΩΝ ΕΡΓΩΝ ΤΟΥ ΕΕΠ</t>
  </si>
  <si>
    <t>15-0501371851</t>
  </si>
  <si>
    <t>15-02-035</t>
  </si>
  <si>
    <t>ΤΜΗΜΑ ΕΡΓΑΣΙΑΣ-ΕΞΟΔΑ ΕΞΕΤΑΣΕΩΝ</t>
  </si>
  <si>
    <t>15-0302200035</t>
  </si>
  <si>
    <t>15-02-106</t>
  </si>
  <si>
    <t>ΥΠΕΡΩΡΙΕΣ-ΤΜΗΜΑ ΕΡΓΑΣΙΑΣ</t>
  </si>
  <si>
    <t>15-0202211106</t>
  </si>
  <si>
    <t>15-02-261</t>
  </si>
  <si>
    <t>ΑΠΟΓΕΥΜΑΤΙΝΗ ΑΠΑΣΧΟΛΗΣΗ-ΔΕΥΤΕΡΑ</t>
  </si>
  <si>
    <t>15-0202200261</t>
  </si>
  <si>
    <t>15-03-035</t>
  </si>
  <si>
    <t>15-0303200035</t>
  </si>
  <si>
    <t>15-03-226</t>
  </si>
  <si>
    <t>ΕΠΙΔΟΜΑ ΜΕΛΩΝ ΙΑΤΡΟΣΥΜΒΟΥΛΙΩΝ</t>
  </si>
  <si>
    <t>15-0203200226</t>
  </si>
  <si>
    <t>15-03-230</t>
  </si>
  <si>
    <t>ΔΙΚΑΙΩΜΑΤΑ ΓΙΑ ΙΑΤΡΟΣΥΜΒΟΥΛΕΣ</t>
  </si>
  <si>
    <t>15-0203200230</t>
  </si>
  <si>
    <t>15-03-607</t>
  </si>
  <si>
    <t>ΑΣΦΑΛΕΙΑ ΣΤΟ ΥΠ.ΕΡΓΑΣΙΑΣ ΚΑΙ ΚΟΙΝ.ΑΣΦ.</t>
  </si>
  <si>
    <t>15-0303200607</t>
  </si>
  <si>
    <t>15-04</t>
  </si>
  <si>
    <t>ΑΝΑΔΡΟΜΙΚΑ ΤΜΗΜ. ΕΥΗΜΕΡΙΑΣ 1991-1995</t>
  </si>
  <si>
    <t>15-0204200263</t>
  </si>
  <si>
    <t>15-04-035</t>
  </si>
  <si>
    <t>15-0304200035</t>
  </si>
  <si>
    <t>15-04-103</t>
  </si>
  <si>
    <t>ΣΥΝΕΔΡΙΕΣ ΕΠΙΤΡΟΠΗΣ ΒΙΑΣ ΣΤΗΝ ΟΙΚΟΓΕΝΕΙΑ</t>
  </si>
  <si>
    <t>15-0304200103</t>
  </si>
  <si>
    <t>15-04-583</t>
  </si>
  <si>
    <t>ΕΓΕ Λ/ΣΟΥ-ΑΠΑΣΧΟΛ.ΔΑΣΚΑΛ.ΣΤΗΝ ΠΑΙΔ.ΣΤΕΓΗ</t>
  </si>
  <si>
    <t>15-0304205583</t>
  </si>
  <si>
    <t>15-05-001</t>
  </si>
  <si>
    <t>ΕΞΩΤΕΡ.ΟΜΙΛ.Δ.Υ.ΚΑΤΑΡΤΙΣΗ</t>
  </si>
  <si>
    <t>15-0205200262</t>
  </si>
  <si>
    <t>15-05-002</t>
  </si>
  <si>
    <t>ΕΞΩΤΕΡ.ΟΜΙΛ.Δ.Υ.ΜΙΜ</t>
  </si>
  <si>
    <t>15-05-003</t>
  </si>
  <si>
    <t>ΕΠΙΘΕΩΡΗΤΕΣ ΣΥΣΤ.ΜΑΘΗΤΕΙΑΣ</t>
  </si>
  <si>
    <t>15-05-004</t>
  </si>
  <si>
    <t>ΚΕΠΑ ΜΙΜ</t>
  </si>
  <si>
    <t>15-05-005</t>
  </si>
  <si>
    <t>ΚΕΠΑ ΕΡΓΑΣΤΗΡΙΑ ΠΡΟΓΡ.</t>
  </si>
  <si>
    <t>15-05-006</t>
  </si>
  <si>
    <t>ΚΕΠΑ ΔΙΕΥΘ.ΑΝΑΠΤ.ΣΥΜΒΟΥΛΕΥΤΙΚΕΣ</t>
  </si>
  <si>
    <t>15-05-007</t>
  </si>
  <si>
    <t>ΚΕΠΑ ΔΙΕΥΘ.ΑΝΑΠΤ.ΕΠΙΜΟΡΦ.ΠΡΟΓΡ.</t>
  </si>
  <si>
    <t>15-05-008</t>
  </si>
  <si>
    <t>ΚΕΠΑ ΕΡΓΑΣΤΗΡΙΑ ΣΥΜΒΟΥΛΕΥΤΙΚΕΣ</t>
  </si>
  <si>
    <t>15-05-106</t>
  </si>
  <si>
    <t>ΚΕΝΤΡΟ ΠΑΡΑΓΩΓΙΚΟΤΗΤΑΣ-ΔΙΑΛΕΞΕΙΣ</t>
  </si>
  <si>
    <t>15-0205200106</t>
  </si>
  <si>
    <t>15-06-035</t>
  </si>
  <si>
    <t>15-0306200035</t>
  </si>
  <si>
    <t>15-08-196</t>
  </si>
  <si>
    <t>TESTING &amp; CONSULTANCY</t>
  </si>
  <si>
    <t>15-0208200266</t>
  </si>
  <si>
    <t>15-08-266</t>
  </si>
  <si>
    <t>ΔΙΚΑΙΩΜ.ΠΑΡΟΧΗΣ ΤΕΧΝ.ΚΑΙ ΣΥΜΒ.ΥΠΗΡΕΣΙΩΝ</t>
  </si>
  <si>
    <t>15-09-261</t>
  </si>
  <si>
    <t>ΕΠΙΘΕΩΡΗΣΗ ΩΡΩΝ ΛΕΙΤΟΥΡΓΙΑΣ ΚΑΤΑΣΤΗΜΑΤΩΝ</t>
  </si>
  <si>
    <t>15-273-01</t>
  </si>
  <si>
    <t>ΚΡΑΤ. ΟΡΧΗΣΤΡΑ ΔΩΜΑΤΙΟΥ-ΟΡΧΗΣΤΡΑ ΝΕΩΝ</t>
  </si>
  <si>
    <t>20-0308315137</t>
  </si>
  <si>
    <t>15-5-04330</t>
  </si>
  <si>
    <t>ΔΙΑΛΕΞΕΙΣ ΚΑΤΑΡΤΙΣΗ-ΕΠΙΜΟΡΦΩΣΗ</t>
  </si>
  <si>
    <t>15-0405300330</t>
  </si>
  <si>
    <t>15-5-11106</t>
  </si>
  <si>
    <t>ΚΕΝΤΡΟ ΠΑΡΑΓΩΓΙΚΟΤΗΤΑΣ-ΔΙΑΛΕΞΕΙΣ ΜΙΜ</t>
  </si>
  <si>
    <t>15-0205211106</t>
  </si>
  <si>
    <t>15-5-13106</t>
  </si>
  <si>
    <t>ΚΕΝΤΡΟ ΠΑΡΑΓΩΓΙΚΟΤΗΤΑΣ-ΣΥΣΤ.ΜΑΘΗΤΕΙΑΣ</t>
  </si>
  <si>
    <t>15-0205213106</t>
  </si>
  <si>
    <t>1502-261</t>
  </si>
  <si>
    <t>ΕΝΔΙΑΜΕΣΟΣ ΦΟΡΕΑΣ ΙΙ</t>
  </si>
  <si>
    <t>15022261</t>
  </si>
  <si>
    <t>ΑΠΟΓΕΥΜΑΤΙΝΗ ΑΠΑΣΧΟΛΗΣΗ-ΥΠΗΡ.ΑΛΛΟΔΑΠΩΝ</t>
  </si>
  <si>
    <t>1502261</t>
  </si>
  <si>
    <t>ΑΠΟΓΕΥΜΑΤΙΝΑ ΚΛΙΜΑΚΙΑ ΕΠΙΘΕΩΡΗΣΕΩΝ</t>
  </si>
  <si>
    <t>1504-583</t>
  </si>
  <si>
    <t>ΕΓΕ ΛΕΥΚΩΣΙΑΣ-ΑΓΟΡΑ ΥΠΗΡΕΣΙΩΝ</t>
  </si>
  <si>
    <t>15-0304201583</t>
  </si>
  <si>
    <t>159</t>
  </si>
  <si>
    <t>POLICE HIRE FEES</t>
  </si>
  <si>
    <t>BB HH XX 1590</t>
  </si>
  <si>
    <t>159-01</t>
  </si>
  <si>
    <t>13-0203200267</t>
  </si>
  <si>
    <t>159-02</t>
  </si>
  <si>
    <t>159-03</t>
  </si>
  <si>
    <t>159-04</t>
  </si>
  <si>
    <t>159-05</t>
  </si>
  <si>
    <t>159-06</t>
  </si>
  <si>
    <t>159-07</t>
  </si>
  <si>
    <t>159-08</t>
  </si>
  <si>
    <t>159-09</t>
  </si>
  <si>
    <t>159-10</t>
  </si>
  <si>
    <t>159-11</t>
  </si>
  <si>
    <t>159-12</t>
  </si>
  <si>
    <t>159-13</t>
  </si>
  <si>
    <t>159-14</t>
  </si>
  <si>
    <t>159-15</t>
  </si>
  <si>
    <t>1590010100</t>
  </si>
  <si>
    <t>ΕΚΜΙΣΘΩΣΕΙΣ-ΙΠΠΟΔΡΟΜΟΣ</t>
  </si>
  <si>
    <t>1590012100</t>
  </si>
  <si>
    <t>1590012300</t>
  </si>
  <si>
    <t>1590020100</t>
  </si>
  <si>
    <t>ΕΚΜΙΣΘΩΣΕΙΣ- ΔΗΜΟΣΙΑ ΕΡΓΑ</t>
  </si>
  <si>
    <t>1590020200</t>
  </si>
  <si>
    <t>ΕΚΜΙΣΘΩΣΕΙΣ - ΔΗΜΟΣΙΑ ΕΡΓΑ</t>
  </si>
  <si>
    <t>1590022100</t>
  </si>
  <si>
    <t>ΕΚΜΙΣΘΩΣΕΙΣ-ΔΗΜΟΣΙΑ ΕΡΓΑ</t>
  </si>
  <si>
    <t>1590022200</t>
  </si>
  <si>
    <t>1590022300</t>
  </si>
  <si>
    <t>1590030100</t>
  </si>
  <si>
    <t>ΕΚΜΙΣΘΩΣΕΙΣ - ΕΛΕΓΧΟΣ ΠΛΟΙΩΝ</t>
  </si>
  <si>
    <t>1590031200</t>
  </si>
  <si>
    <t>ΕΚΜΙΣΘΩΣΕΙΣ-ΕΛΕΓΧΟΣ ΠΛΟΙΩΝ</t>
  </si>
  <si>
    <t>1590031500</t>
  </si>
  <si>
    <t>1590032100</t>
  </si>
  <si>
    <t>1590032200</t>
  </si>
  <si>
    <t>1590032300</t>
  </si>
  <si>
    <t>1590040100</t>
  </si>
  <si>
    <t>ΣΥΝΟΔΕΙΑ ΕΠΙΚΙΝΔΥΝΟΥ ΦΟΡΤΙΟΥ</t>
  </si>
  <si>
    <t>1590040200</t>
  </si>
  <si>
    <t>1590042100</t>
  </si>
  <si>
    <t>1590042200</t>
  </si>
  <si>
    <t>1590042300</t>
  </si>
  <si>
    <t>1590050100</t>
  </si>
  <si>
    <t>ΕΚΜΙΣΘΩΣΕΙΣ ΓΡΑΦΟΛΟΓΙΚΩΝ ΕΞΕΤΑΣΕΩΝ</t>
  </si>
  <si>
    <t>1590052100</t>
  </si>
  <si>
    <t>1590052300</t>
  </si>
  <si>
    <t>1590060100</t>
  </si>
  <si>
    <t>ΕΚΜΙΣΘΩΣΕΙΣ ΡΥΘΜΙΣΗΣ ΤΡΟΧΑΙΑΣ</t>
  </si>
  <si>
    <t>1590060200</t>
  </si>
  <si>
    <t>1590062100</t>
  </si>
  <si>
    <t>1590062200</t>
  </si>
  <si>
    <t>1590062300</t>
  </si>
  <si>
    <t>1590070100</t>
  </si>
  <si>
    <t>ΚΑΤΑΣΚΕΥΑΣΤΙΚΑ ΕΡΓΑ -ΑΗΚ</t>
  </si>
  <si>
    <t>1590070200</t>
  </si>
  <si>
    <t>ΚΑΤΑΣΚΕΥΑΣΤΙΚΑ ΕΡΓΑ-Α.Η.Κ./Α.Τ.Η.Κ.</t>
  </si>
  <si>
    <t>1590072100</t>
  </si>
  <si>
    <t>ΚΑΤΑΣΚΕΥΑΣΤΙΚΑ ΕΡΓΑ-ΑΗΚ</t>
  </si>
  <si>
    <t>1590072200</t>
  </si>
  <si>
    <t>ΚΑΤΑΣΚΕΥΑΣΤΙΚΑ ΕΡΓΑ - ΑΗΚ/ΑΤΗΚ</t>
  </si>
  <si>
    <t>1590072300</t>
  </si>
  <si>
    <t>ΚΑΤΑΣΚΕΥΑΣΤΙΚΑ ΕΡΓΑ - ΑΗΚ</t>
  </si>
  <si>
    <t>1590080100</t>
  </si>
  <si>
    <t>ΕΚΜΙΣΘΩΣΕΙΣ ΧΡΗΜΑΤΑΠΟΣΤΟΛΩΝ</t>
  </si>
  <si>
    <t>1590080200</t>
  </si>
  <si>
    <t>1590082100</t>
  </si>
  <si>
    <t>1590082200</t>
  </si>
  <si>
    <t>1590082300</t>
  </si>
  <si>
    <t>1590092100</t>
  </si>
  <si>
    <t>ΠΕΡΙΠΟΛΙΚΗ ΚΑΛΥΨΗ ΤΡΑΠΕΖΩΝ</t>
  </si>
  <si>
    <t>1590092200</t>
  </si>
  <si>
    <t>1590092300</t>
  </si>
  <si>
    <t>159062300</t>
  </si>
  <si>
    <t>1590990100</t>
  </si>
  <si>
    <t>ΔΙΑΦΟΡΕΣ ΕΚΜΙΣΘΩΣΕΙΣ- ΤΜΗΜΑ Α'</t>
  </si>
  <si>
    <t>1590990200</t>
  </si>
  <si>
    <t>ΔΙΑΦΟΡΕΣ ΕΚΜΙΣΘΩΣΕΙΣ</t>
  </si>
  <si>
    <t>1590990300</t>
  </si>
  <si>
    <t>ΔΙΑΦΟΡΕΣ ΕΚΜΙΣΘΩΣΕΙΣ-ΤΜΗΜΑ Δ</t>
  </si>
  <si>
    <t>1590990400</t>
  </si>
  <si>
    <t>ΥΠΕΡΩΡΙΕΣ-ΔΙΑΦΟΡΕΣ ΕΚΔ. ΤΜΗΜΑ Γ</t>
  </si>
  <si>
    <t>1590992100</t>
  </si>
  <si>
    <t>1590992200</t>
  </si>
  <si>
    <t>1590992300</t>
  </si>
  <si>
    <t>1590992400</t>
  </si>
  <si>
    <t>ΔΙΑΦΟΡΕΣ ΕΚΜΙΣΘΩΣΕΙΣ - ΠΑΦΟΣ</t>
  </si>
  <si>
    <t>1590992500</t>
  </si>
  <si>
    <t>ΔΙΑΦΟΡΕΣ ΕΚΜΙΣΘΩΣΕΙΣ - ΑΜΜΟΧΩΣΤΟΣ</t>
  </si>
  <si>
    <t>1590992600</t>
  </si>
  <si>
    <t>ΔΙΑΦΟΡΕΣ ΕΚΜΙΣΘΩΣΕΙΣ - ΜΟΡΦΟΥ</t>
  </si>
  <si>
    <t>16-0-1-191</t>
  </si>
  <si>
    <t>ΥΠΗΡ.ΔΙΑΧΕΙΡ. Τ/Κ ΠΕΡ.ΜΗΧΑΝΟΓΡΑΦΗΣ.Λ/ΣΙΑ</t>
  </si>
  <si>
    <t>50-0250900261</t>
  </si>
  <si>
    <t>16-0-4-191</t>
  </si>
  <si>
    <t>ΥΠΗΡ.ΔΙΑΧΕΙΡ. Τ/Κ ΠΕΡ.ΜΗΧΑΝΟΓΡΑΦΗΣΗ Λ/ΚΑ</t>
  </si>
  <si>
    <t>16-0-5-191</t>
  </si>
  <si>
    <t>ΥΠΗΡ.ΔΙΑΧΕΙΡ. Τ/Κ ΠΕΡ.ΜΗΧΑΝΟΓΡΑΦΗΣ.Λ/ΣΟΣ</t>
  </si>
  <si>
    <t>16-0-6-191</t>
  </si>
  <si>
    <t>ΥΠΗΡ.ΔΙΑΧΕΙΡ. Τ/Κ ΠΕΡ.ΜΗΧΑΝΟΓΡΑΦΗΣ.ΠΑΦΟΣ</t>
  </si>
  <si>
    <t>16-01-035</t>
  </si>
  <si>
    <t>ΥΠΕΡΩΡΙΑΚΗ ΑΜΟΙΒΗ-ΕΠΙΤΗΡΗΣΗ ΕΞΕΤΑΣΕΩΝ</t>
  </si>
  <si>
    <t>16-0301200035</t>
  </si>
  <si>
    <t>16-01-103</t>
  </si>
  <si>
    <t>ΣΥΝΕΔΡΙΕΣ ΚΑΤ΄ΑΠΟΚΟΠΗ ΠΟΛΕΟΔ.ΣΥΜΒΟΥΛΙΟΥ</t>
  </si>
  <si>
    <t>16-0301200103</t>
  </si>
  <si>
    <t>16-01-306</t>
  </si>
  <si>
    <t>ΚΑΤΑΠΟΛΕΜΗΣΗ ΠΥΡΚΑΓΙΩΝ</t>
  </si>
  <si>
    <t>16-0301211066</t>
  </si>
  <si>
    <t>16-01-502</t>
  </si>
  <si>
    <t>ΠΑΡΑΚΟΛΟΥΘΗΣΗ ΣΥΓΧΡ/ΝΩΝ ΔΡΑΣΕΩΝ</t>
  </si>
  <si>
    <t>16-0501314502</t>
  </si>
  <si>
    <t>16-01-506</t>
  </si>
  <si>
    <t>ΤΕΧΝ.ΒΟΗΘ.ΑΣΥΛ.ΜΕΤΑΝ.ΕΝΤ.ΚΑΙ ΕΣΩΤ.ΑΣΦΑΛ.</t>
  </si>
  <si>
    <t>16-0501371506</t>
  </si>
  <si>
    <t>16-01-810</t>
  </si>
  <si>
    <t>ΥΠΕΡΩΡΙΕΣ-ΣΥΜΕΠΑ</t>
  </si>
  <si>
    <t>16-4416018100</t>
  </si>
  <si>
    <t>16-01-8100</t>
  </si>
  <si>
    <t>ΥΠΕΡΩΡΙΕΣ-ΣΥ.ΜΕ.ΠΑ</t>
  </si>
  <si>
    <t>16-02-306</t>
  </si>
  <si>
    <t>16-0405200651</t>
  </si>
  <si>
    <t>16-02-651</t>
  </si>
  <si>
    <t>ΕΠΑΡΧΟΣ ΛΕΥΚΩΣΙΑΣ-ΚΑΤΑΠΟΛ.ΠΥΡΚΑΓΙΩΝ</t>
  </si>
  <si>
    <t>16-04-261</t>
  </si>
  <si>
    <t>ΕΠΑΡΧΙΑΚΗ ΔΙΟΙΚΗΣΗ ΛΑΡΝΑΚΑΣ</t>
  </si>
  <si>
    <t>16-0204200261</t>
  </si>
  <si>
    <t>16-08-035</t>
  </si>
  <si>
    <t>16-0308200035</t>
  </si>
  <si>
    <t>16-08-261</t>
  </si>
  <si>
    <t>ΠΟΛΕΟΔΟΜΙΚΕΣ ΑΔΕΙΕΣ</t>
  </si>
  <si>
    <t>16-0208200261</t>
  </si>
  <si>
    <t>16-1-3-511</t>
  </si>
  <si>
    <t>ΕΠΑΝΑΧΩΡΟΜΕΤΡΗΣΗ-ΚΤΗΜΑΤΟΛΟΓΙΟ/ΧΩΡΟΜΕΤΡΙΑ</t>
  </si>
  <si>
    <t>16-0210200261</t>
  </si>
  <si>
    <t>16-1-3-512</t>
  </si>
  <si>
    <t>16-0210200262</t>
  </si>
  <si>
    <t>16-1-3-761</t>
  </si>
  <si>
    <t>ΥΠΕΡΩΡΙΕΣ ΕΠΑΝΑΧΩΡΟΜΕΤΡΗΣΗΣ-ΚΕΝΤΡΙΚΑ</t>
  </si>
  <si>
    <t>16-1-3-762</t>
  </si>
  <si>
    <t>16-10-035</t>
  </si>
  <si>
    <t>ΕΞΟΔΑ ΕΞΕΤΑΣΕΩΝ-ΚΤΗΜΑΤΟΛΟΓΙΟ</t>
  </si>
  <si>
    <t>16-0310200035</t>
  </si>
  <si>
    <t>16-12-1</t>
  </si>
  <si>
    <t>ΥΠΕΡΩΡΙΑΚΗ ΑΜΟΙΒΗ-ΤΙΤΛΟΙ ΙΔΙΟΚΤΗΣΙΑΣ</t>
  </si>
  <si>
    <t>16-0212200261</t>
  </si>
  <si>
    <t>16-13-581</t>
  </si>
  <si>
    <t>ΑΝΤΙΜΙΣΘΙΑ ΕΘΕΛΟΝΤΩΝ ΠΟΛΙΤΙΚΗΣ ΑΜΥΝΑΣ</t>
  </si>
  <si>
    <t>16-0313200581</t>
  </si>
  <si>
    <t>16-2-3-511</t>
  </si>
  <si>
    <t>16-2-3-512</t>
  </si>
  <si>
    <t>16-2-3-761</t>
  </si>
  <si>
    <t>ΥΠΕΡΩΡΙΕΣ ΕΠΑΝΑΧΩΡΟΜΕΤΡΗΣΗΣ-ΚΕΡΥΝΕΙΑ</t>
  </si>
  <si>
    <t>16-2-3-762</t>
  </si>
  <si>
    <t>16-2-4-306</t>
  </si>
  <si>
    <t>ΚΑΤΑΠΟΛΕΜΗΣΗ ΠΥΡΚΑΓΙΩΝ-ΕΠΑΡ. Λ/ΚΑΣ</t>
  </si>
  <si>
    <t>16-0404200651</t>
  </si>
  <si>
    <t>16-2-5-306</t>
  </si>
  <si>
    <t>ΚΑΤΑΠΟΛΕΜΗΣΗ ΠΥΡΚΑΓΙΩΝ-ΕΠΑΡ. Λ/ΣΟΥ</t>
  </si>
  <si>
    <t>16-0406200651</t>
  </si>
  <si>
    <t>16-3-3-511</t>
  </si>
  <si>
    <t>16-3-3-512</t>
  </si>
  <si>
    <t>ΥΠΕΡΩΡΙΕΣ ΕΠΑΝΑΧΩΡΟΜΕΤΡΗΣΗ-ΜΕ ΤΟ ΚΟΜΜΑΤΙ</t>
  </si>
  <si>
    <t>16-3-3-761</t>
  </si>
  <si>
    <t>ΥΠΕΡΩΡΙΕΣ ΕΠΑΝΑΧΩΡΟΜΕΤΡΗΣΗΣ-ΑΜΜ/ΣΤΟΣ</t>
  </si>
  <si>
    <t>16-3-3-762</t>
  </si>
  <si>
    <t>16-4-3-511</t>
  </si>
  <si>
    <t>ΕΠΑΝΑΧΩΡΟΜΕΤΡΗΣΗ-ΛΑΡΝΑΚΑ</t>
  </si>
  <si>
    <t>16-4-3-512</t>
  </si>
  <si>
    <t>16-4-3-761</t>
  </si>
  <si>
    <t>ΥΠΕΡΩΡΙΕΣ ΕΠΑΝΑΧΩΡΟΜΕΤΡΗΣΗΣ-ΛΑΡΝΑΚΑ</t>
  </si>
  <si>
    <t>16-4-3-762</t>
  </si>
  <si>
    <t>16-5-1-011</t>
  </si>
  <si>
    <t>LAND OVERT.-N/SIA HQR-SUNDRIES-HOURLY</t>
  </si>
  <si>
    <t>16-5-1-012</t>
  </si>
  <si>
    <t>LAND OVERT.-N/SIA HQR-SUNDRIES-PIECE</t>
  </si>
  <si>
    <t>16-5-1-013</t>
  </si>
  <si>
    <t>LAND OVERT.-N/SIA HQR-SUNDRIES-PAGE</t>
  </si>
  <si>
    <t>16-5-1-021</t>
  </si>
  <si>
    <t>LAND-OVERT.-N/SIA HQR-COMPUTER-HOURLY</t>
  </si>
  <si>
    <t>16-5-1-022</t>
  </si>
  <si>
    <t>LAND-OVERT.-N/SIA HQR-COMPUTER-PIECE</t>
  </si>
  <si>
    <t>16-5-1-031</t>
  </si>
  <si>
    <t>LAND-OVERT.-N/SIΑ HQR-REGISTR.-HOURLY</t>
  </si>
  <si>
    <t>16-5-1-032</t>
  </si>
  <si>
    <t>LAND-OVERT.-N/SIA HQR-REGISTR.-PIECE</t>
  </si>
  <si>
    <t>16-5-1-041</t>
  </si>
  <si>
    <t>LAND-OVER-N/SIA HQR-REG.REGISTR.-HOURLY</t>
  </si>
  <si>
    <t>16-5-1-042</t>
  </si>
  <si>
    <t>LAND-OVER-N/SIA HQR-REG.REGISTR-PIECE</t>
  </si>
  <si>
    <t>16-5-1-051</t>
  </si>
  <si>
    <t>LAND-OVER-N/SIA HQR-REG.PREPARAT.-HOURLY</t>
  </si>
  <si>
    <t>16-5-1-052</t>
  </si>
  <si>
    <t>LAND-OVER-N/SIA HQR-REG.PREPARAT.-PIECE</t>
  </si>
  <si>
    <t>16-5-1-061</t>
  </si>
  <si>
    <t>LAND OVERT.-N/SIA HQR-DECLARATION-HOURLY</t>
  </si>
  <si>
    <t>16-5-1-062</t>
  </si>
  <si>
    <t>LAND OVERT.-N/SIA HQR-DECLARATION-PIECE</t>
  </si>
  <si>
    <t>16-5-1-071</t>
  </si>
  <si>
    <t>LAND OVERT.-NSIA HQR.-APPLICAT.-HOURLY</t>
  </si>
  <si>
    <t>16-5-1-072</t>
  </si>
  <si>
    <t>LAND OVERT.-N/SIA HQR.-APPLICAT.-PIECE</t>
  </si>
  <si>
    <t>16-5-1-081</t>
  </si>
  <si>
    <t>LAND-OVERT.N/SIA HQR.-WRIT SECT.-HOURLY</t>
  </si>
  <si>
    <t>16-5-1-082</t>
  </si>
  <si>
    <t>LAND-OVERT.-N/SIA HQR.-WRIT.SECT.-PIECE</t>
  </si>
  <si>
    <t>16-5-1-091</t>
  </si>
  <si>
    <t>LAND OVERT.-N/SIA HQR-MANAG.L.E.-HOURLY</t>
  </si>
  <si>
    <t>16-5-1-092</t>
  </si>
  <si>
    <t>LAND OVERT-N/SIA HQR-MANAG.L.E.-PIECE</t>
  </si>
  <si>
    <t>16-5-1-101</t>
  </si>
  <si>
    <t>LAND-OVER-NSIA HQ-MANAG.CHECKING-HOURLY</t>
  </si>
  <si>
    <t>16-5-1-102</t>
  </si>
  <si>
    <t>LAND-OVER-N/SIA HQR-MANAG.CHECKING-PIECE</t>
  </si>
  <si>
    <t>16-5-1-111</t>
  </si>
  <si>
    <t>LAND-OVER.-N/SIA HQR-VALUAT.L.E.-HOURLY</t>
  </si>
  <si>
    <t>16-5-1-112</t>
  </si>
  <si>
    <t>LAND OVERT.-N/SIA HQR-VALUAT.L.E.-PIECE</t>
  </si>
  <si>
    <t>16-5-1-121</t>
  </si>
  <si>
    <t>LAND-OVER-NSIA HQ-VALUAT.CHECKING-HOURLY</t>
  </si>
  <si>
    <t>16-5-1-122</t>
  </si>
  <si>
    <t>LAND-OVER.-NSIA HQ-VALUAT.CHECKING-PIECE</t>
  </si>
  <si>
    <t>16-5-1-131</t>
  </si>
  <si>
    <t>LAND-OVERT-N/SIA HQR-ENQUIRIES-HOURLY</t>
  </si>
  <si>
    <t>16-5-1-132</t>
  </si>
  <si>
    <t>LAND-OVERT-N/SIA HQR-ENQUIRIES-PIECE</t>
  </si>
  <si>
    <t>16-5-1-141</t>
  </si>
  <si>
    <t>LAND-OVERT.-N/SIA HQR-CHECKERS-HOURLY</t>
  </si>
  <si>
    <t>16-5-1-142</t>
  </si>
  <si>
    <t>LAND-OVERT.-N/SIA HQR-CHECKERS-PIECE</t>
  </si>
  <si>
    <t>16-5-1-151</t>
  </si>
  <si>
    <t>LAND-OVER-N/SIA HQR-DATA CAPTURE-HOURLY</t>
  </si>
  <si>
    <t>0216052001910</t>
  </si>
  <si>
    <t>16-5-1-152</t>
  </si>
  <si>
    <t>LAND-OVERT-N/SIA HQR-DATA CAPTURE-PIECE</t>
  </si>
  <si>
    <t>16-5-1-161</t>
  </si>
  <si>
    <t>LAND-OVER-NSIA HQ-EQUAL DIST.BURD.HOURLY</t>
  </si>
  <si>
    <t>16-5-1-162</t>
  </si>
  <si>
    <t>LAND-OVER-NSIA HQ-EQUAL DIST.BURD.-PIECE</t>
  </si>
  <si>
    <t>16-5-1-171</t>
  </si>
  <si>
    <t>ΚΤΗΜ/ΧΩΡΟΜΕΤΡΙΑ-ΕΚΔΟΣΗ ΤΙΤΛΩΝ ΟΙΚΟΠ/ΔΙΑΜ</t>
  </si>
  <si>
    <t>16-5-1-172</t>
  </si>
  <si>
    <t>16-5-1-181</t>
  </si>
  <si>
    <t>ΚΤΗΜ/ΧΩΡΟΜΕΤΡΙΑ-ΕΚΔ.ΤΙΤΛΩΝ ΣΕ ΕΚΤΟΠΙΣΘ.</t>
  </si>
  <si>
    <t>16-5-1-182</t>
  </si>
  <si>
    <t>16-5-1-511</t>
  </si>
  <si>
    <t>LAND SURVEY-OVERTIME-N/SIA HQR-HOURLY</t>
  </si>
  <si>
    <t>16-5-1-512</t>
  </si>
  <si>
    <t>LAND SURVEY-OVERTIME-N/SIA HQR-PIECE</t>
  </si>
  <si>
    <t>16-5-1-761</t>
  </si>
  <si>
    <t>CARTOGR.PHOTOLITHOG-OVER.-NSIA HQ-HOURLY</t>
  </si>
  <si>
    <t>16-5-1-762</t>
  </si>
  <si>
    <t>CARTOGR.PHOTOLITHOG-OVER-N/SIA HQ-PIECE</t>
  </si>
  <si>
    <t>16-5-2-011</t>
  </si>
  <si>
    <t>LAND OVERT.-KYRENIA - SUNDRIES-HOURLY</t>
  </si>
  <si>
    <t>16-5-2-012</t>
  </si>
  <si>
    <t>LAND OVERT.-KYRENIA - SUNDRIES-PIECE</t>
  </si>
  <si>
    <t>16-5-2-013</t>
  </si>
  <si>
    <t>LAND OVERT.-KERYNIA-SUNDRIES-PAGE</t>
  </si>
  <si>
    <t>16-5-2-021</t>
  </si>
  <si>
    <t>LAND OVERT.-KERYNIA-COMPUTER-HOURLY</t>
  </si>
  <si>
    <t>16-5-2-022</t>
  </si>
  <si>
    <t>LAND OVERT.-KERYNIA-COMPUTER-PIECE</t>
  </si>
  <si>
    <t>16-5-2-031</t>
  </si>
  <si>
    <t>LAND OVERT.-KERYNIA-REGISTR.-HOURLY</t>
  </si>
  <si>
    <t>16-5-2-032</t>
  </si>
  <si>
    <t>LAND OVERT.-KERYNIA-REGISTR.-PIECE</t>
  </si>
  <si>
    <t>16-5-2-041</t>
  </si>
  <si>
    <t>LAND OVERT.-KERYNIA- REG.REGISTR.-HOURLY</t>
  </si>
  <si>
    <t>16-5-2-042</t>
  </si>
  <si>
    <t>LAND OVERT-KERYNIA- REG.REGISTR.-PIECE</t>
  </si>
  <si>
    <t>16-5-2-051</t>
  </si>
  <si>
    <t>LAND OVERT.-KERYNIA-REG.PREPARAT.-HOURLY</t>
  </si>
  <si>
    <t>16-5-2-052</t>
  </si>
  <si>
    <t>LAND OVERT.-KERYNIA-REG.PREPARAT.-PIECE</t>
  </si>
  <si>
    <t>16-5-2-061</t>
  </si>
  <si>
    <t>LAND OVERT.-KERYNIA-DECLARATION-HOURLY</t>
  </si>
  <si>
    <t>16-5-2-062</t>
  </si>
  <si>
    <t>LAND OVERT.-KERYNIA-DECLARATION-PIECE</t>
  </si>
  <si>
    <t>16-5-2-071</t>
  </si>
  <si>
    <t>LAND OVERT.-KERYNIA-APPLICATION-HOURLY</t>
  </si>
  <si>
    <t>16-5-2-072</t>
  </si>
  <si>
    <t>LAND OVERT.-KERYNIA-APPLICATION-PIECE</t>
  </si>
  <si>
    <t>16-5-2-081</t>
  </si>
  <si>
    <t>LAND OVERT.-KERYNIA-WRIT. SECT.-HOURLY</t>
  </si>
  <si>
    <t>16-5-2-082</t>
  </si>
  <si>
    <t>LAND OVERT.-KERYNIA-WRIT. SECT.-PIECE</t>
  </si>
  <si>
    <t>16-5-2-091</t>
  </si>
  <si>
    <t>LAND OVERT.-KERYNIA-MANAG.L.E.-HOURLY</t>
  </si>
  <si>
    <t>16-5-2-092</t>
  </si>
  <si>
    <t>LAND OVERT.-KERYNIA-MANAG.L.E.-PIECE</t>
  </si>
  <si>
    <t>16-5-2-101</t>
  </si>
  <si>
    <t>LAND OVER.-KERYNIA MANAG.CHECKING-HOURLY</t>
  </si>
  <si>
    <t>16-5-2-102</t>
  </si>
  <si>
    <t>LAND OVER.-KERYNIA-MANAG.CHECKING-PIECE</t>
  </si>
  <si>
    <t>16-5-2-111</t>
  </si>
  <si>
    <t>LAND OVERT.-KERYNIA-VALUAT.L.E.-HOURLY</t>
  </si>
  <si>
    <t>16-5-2-112</t>
  </si>
  <si>
    <t>LAND OVERT.-KERYNIA-VALUAT.L.E.-PIECE</t>
  </si>
  <si>
    <t>16-5-2-121</t>
  </si>
  <si>
    <t>LAND OVER-KERYNIA-VALUAT.CHECKING-HOURLY</t>
  </si>
  <si>
    <t>16-5-2-122</t>
  </si>
  <si>
    <t>LAND OVER-KERYNIA-VALUAT.CHECKING-PIECE</t>
  </si>
  <si>
    <t>16-5-2-131</t>
  </si>
  <si>
    <t>LAND OVERT.- KERYNIA - ENQUIRIES-HOURLY</t>
  </si>
  <si>
    <t>16-5-2-132</t>
  </si>
  <si>
    <t>LAND OVERT.- KERYNIA - ENQUIRIES-PIECE</t>
  </si>
  <si>
    <t>16-5-2-141</t>
  </si>
  <si>
    <t>LAND OVERT. -KERYNIA -CHECKERS - HOURLY</t>
  </si>
  <si>
    <t>16-5-2-142</t>
  </si>
  <si>
    <t>LAND OVERT. -KERYNIA -CHECKERS -PIECE</t>
  </si>
  <si>
    <t>16-5-2-151</t>
  </si>
  <si>
    <t>LAND OVERT.-KERYNIA-DATA CAPTURE-HOURLY</t>
  </si>
  <si>
    <t>16-5-2-152</t>
  </si>
  <si>
    <t>LAND OVERT.-KERYNIA-DATA CAPTURE-PIECE</t>
  </si>
  <si>
    <t>16-5-2-161</t>
  </si>
  <si>
    <t>LAND OVER-KERYNIA-EQUAL DIST.BURD-HOURLY</t>
  </si>
  <si>
    <t>16-5-2-162</t>
  </si>
  <si>
    <t>LAND OVER-KERYNIA-EQUAL DIST.BURD-PIECE</t>
  </si>
  <si>
    <t>16-5-2-171</t>
  </si>
  <si>
    <t>16-5-2-172</t>
  </si>
  <si>
    <t>16-5-2-181</t>
  </si>
  <si>
    <t>16-5-2-182</t>
  </si>
  <si>
    <t>16-5-2-511</t>
  </si>
  <si>
    <t>LAND SURVEY-OVERTIME-KERYNIA-HOURLY</t>
  </si>
  <si>
    <t>16-5-2-512</t>
  </si>
  <si>
    <t>LAND SURVEY-OVERTIME-KERYNIA-PIECE</t>
  </si>
  <si>
    <t>16-5-2-761</t>
  </si>
  <si>
    <t>CARTOGR.PHOTOLITHOG-OVER-KERYNIA-HOURLY</t>
  </si>
  <si>
    <t>16-5-2-762</t>
  </si>
  <si>
    <t>CARTOGR.PHOTOLITHOG-OVER-KERYNIA-PIECE</t>
  </si>
  <si>
    <t>16-5-3-011</t>
  </si>
  <si>
    <t>LAND OVERT.-F/STA-SUNDRIES-HOURLY</t>
  </si>
  <si>
    <t>16-5-3-012</t>
  </si>
  <si>
    <t>LAND OVERT.-F/STA-SUNDRIES-PIECE</t>
  </si>
  <si>
    <t>16-5-3-013</t>
  </si>
  <si>
    <t>LAND OVERT.-F/STA-SUNDRIES-PAGE</t>
  </si>
  <si>
    <t>16-5-3-021</t>
  </si>
  <si>
    <t>LAND OVERT.-F/STA-COMPUTER-HOURLY</t>
  </si>
  <si>
    <t>16-5-3-022</t>
  </si>
  <si>
    <t>LAND OVERT.-F/STA-COMPUTER-PIECE</t>
  </si>
  <si>
    <t>16-5-3-031</t>
  </si>
  <si>
    <t>LAND OVERT.-F/STA-REGISTR.-HOURLY</t>
  </si>
  <si>
    <t>16-5-3-032</t>
  </si>
  <si>
    <t>LAND OVERT.-F/STA-REGISTR.-PIECE</t>
  </si>
  <si>
    <t>16-5-3-041</t>
  </si>
  <si>
    <t>LAND OVERT.-F/STA-REG.REGISTR.-HOURLY</t>
  </si>
  <si>
    <t>16-5-3-042</t>
  </si>
  <si>
    <t>LAND OVERT.-F/STA-REG.REGISTR.-PIECE</t>
  </si>
  <si>
    <t>16-5-3-051</t>
  </si>
  <si>
    <t>LAND OVERT.-F/STA-REG.PREPARATION-HOURLY</t>
  </si>
  <si>
    <t>16-5-3-052</t>
  </si>
  <si>
    <t>LAND OVERT.-F/STA-REG.PREPARATION-PIECE</t>
  </si>
  <si>
    <t>16-5-3-061</t>
  </si>
  <si>
    <t>LAND OVERT.-F/STA-DECLARATION-HOURLY</t>
  </si>
  <si>
    <t>16-5-3-062</t>
  </si>
  <si>
    <t>LAND OVERT.-F/STA-DECLARATION-PIECE</t>
  </si>
  <si>
    <t>16-5-3-071</t>
  </si>
  <si>
    <t>LAND OVERT.-F/STA-APPLICATION-HOURLY</t>
  </si>
  <si>
    <t>16-5-3-072</t>
  </si>
  <si>
    <t>LAND OVERT.-F/STA-APPLICATION-PIECE</t>
  </si>
  <si>
    <t>16-5-3-081</t>
  </si>
  <si>
    <t>LAND OVERT.-F/STA-WRIT. SECT.-HOURLY</t>
  </si>
  <si>
    <t>16-5-3-082</t>
  </si>
  <si>
    <t>LAND OVERT.-F/STA-WRIT. SECT.-PIECE</t>
  </si>
  <si>
    <t>16-5-3-091</t>
  </si>
  <si>
    <t>LAND OVERT.-F/STA-MANAG.L.E.-HOURLY</t>
  </si>
  <si>
    <t>16-5-3-092</t>
  </si>
  <si>
    <t>LAND OVERT.-F/STA-MANAG.L.E.-PIECE</t>
  </si>
  <si>
    <t>16-5-3-101</t>
  </si>
  <si>
    <t>LAND OVERT.-F/STA-MANAG.CHECKING-HOURLY</t>
  </si>
  <si>
    <t>16-5-3-102</t>
  </si>
  <si>
    <t>LAND OVERT.-F/STA-MANAG.CHECKING-PIECE</t>
  </si>
  <si>
    <t>16-5-3-111</t>
  </si>
  <si>
    <t>LAND OVERT.-F/STA-VALUAT.L.E.-HOURLY</t>
  </si>
  <si>
    <t>16-5-3-112</t>
  </si>
  <si>
    <t>LAND OVERT.-F/STA-VALUAT.L.E.-PIECE</t>
  </si>
  <si>
    <t>16-5-3-121</t>
  </si>
  <si>
    <t>LAND OVERT.-F/STA-VALUAT.CHECKING-HOURLY</t>
  </si>
  <si>
    <t>16-5-3-122</t>
  </si>
  <si>
    <t>LAND OVERT.-F/STA-VALUAT.CHECKING-PIECE</t>
  </si>
  <si>
    <t>16-5-3-131</t>
  </si>
  <si>
    <t>LAND OVERT.-F/STA-ENQUIRIES-HOURLY</t>
  </si>
  <si>
    <t>16-5-3-132</t>
  </si>
  <si>
    <t>LAND OVERT.-F/STA-ENQUIRIES-PIECE</t>
  </si>
  <si>
    <t>16-5-3-141</t>
  </si>
  <si>
    <t>LAND OVERT.-F/STA-CHECKERS-HOURLY</t>
  </si>
  <si>
    <t>16-5-3-142</t>
  </si>
  <si>
    <t>LAND OVERT.-F/STA-CHECKERS-PIECE</t>
  </si>
  <si>
    <t>16-5-3-151</t>
  </si>
  <si>
    <t>LAND OVERT.-F/STA-DATA CAPTURE-HOURLY</t>
  </si>
  <si>
    <t>16-5-3-152</t>
  </si>
  <si>
    <t>LAND OVERT.-F/STA-DATA CAPTURE-PIECE</t>
  </si>
  <si>
    <t>16-5-3-161</t>
  </si>
  <si>
    <t>LAND OVERT-F/STA-EQUAL DIST.BURD.HOURLY</t>
  </si>
  <si>
    <t>16-5-3-162</t>
  </si>
  <si>
    <t>LAND OVERT.-F/STA-EQUAL DIST.BURD.-PIECE</t>
  </si>
  <si>
    <t>16-5-3-171</t>
  </si>
  <si>
    <t>16-5-3-172</t>
  </si>
  <si>
    <t>16-5-3-181</t>
  </si>
  <si>
    <t>16-5-3-182</t>
  </si>
  <si>
    <t>16-5-3-511</t>
  </si>
  <si>
    <t>ΚΤΗΜ.&amp; ΧΩΡΟΜΕΤΡΙΑ-ΑΜΜ/ΣΤΟΣ-ΜΕ ΤΗΝ ΩΡΑ</t>
  </si>
  <si>
    <t>16-5-3-512</t>
  </si>
  <si>
    <t>ΚΤΗΜ. &amp; ΧΩΡΟΜΕΤΡΙΑ-ΑΜΜ/ΣΤΟΣ-ΚΟΜΜΑΤΙ</t>
  </si>
  <si>
    <t>16-5-3-761</t>
  </si>
  <si>
    <t>ΧΑΡΤΟΓΡ&amp;ΦΩΤΟΛ.ΑΜΜ/ΣΤΟΥ-ΜΕ ΤΗΝ ΩΡΑ</t>
  </si>
  <si>
    <t>16-5-3-762</t>
  </si>
  <si>
    <t>ΧΑΡΤ.&amp; ΦΩΤΟΛ. ΑΜΜ/ΣΤΟΥ-ΜΕ ΤΟ ΚΟΜΜΑΤΙ</t>
  </si>
  <si>
    <t>16-5-4-011</t>
  </si>
  <si>
    <t>LAND OVERT.-L/CA-SUNDRIES-HOURLY</t>
  </si>
  <si>
    <t>16-5-4-012</t>
  </si>
  <si>
    <t>LAND OVERT.-L/CA-SUNDRIES-PIECE</t>
  </si>
  <si>
    <t>16-5-4-013</t>
  </si>
  <si>
    <t>LAND OVERT.-L/CA-SUNDRIES-PAGE</t>
  </si>
  <si>
    <t>16-5-4-021</t>
  </si>
  <si>
    <t>LAND OVERT.-L/CA-COMPUTER-HOURLY</t>
  </si>
  <si>
    <t>16-5-4-022</t>
  </si>
  <si>
    <t>LAND OVERT.-L/CA-COMPUTER-PIECE</t>
  </si>
  <si>
    <t>16-5-4-031</t>
  </si>
  <si>
    <t>LAND OVERT.-L/CΑ-REGISTR.-HOURLY</t>
  </si>
  <si>
    <t>16-5-4-032</t>
  </si>
  <si>
    <t>LAND OVERT.-L/CA-REGISTR.-PIECE</t>
  </si>
  <si>
    <t>16-5-4-041</t>
  </si>
  <si>
    <t>LAND OVERT.-L/CA-REG.REGISTR.-HOURLY</t>
  </si>
  <si>
    <t>16-5-4-042</t>
  </si>
  <si>
    <t>LAND OVERT.-L/CA-REG.REGISTR.-PIECE</t>
  </si>
  <si>
    <t>16-5-4-051</t>
  </si>
  <si>
    <t>LAND OVERT.-L/CA-REG.PREPARATION-HOURLY</t>
  </si>
  <si>
    <t>16-5-4-052</t>
  </si>
  <si>
    <t>LAND OVERT.-L/CA-REG.PREPARATION-PIECE</t>
  </si>
  <si>
    <t>16-5-4-061</t>
  </si>
  <si>
    <t>LAND OVERT.-L/CA-DECLARATION-HOURLY</t>
  </si>
  <si>
    <t>16-5-4-062</t>
  </si>
  <si>
    <t>LAND OVERT.-L/CA-DECLARATION-PIECE</t>
  </si>
  <si>
    <t>16-5-4-071</t>
  </si>
  <si>
    <t>LAND OVERT.-L/CA-APPLICATION-HOURLY</t>
  </si>
  <si>
    <t>16-5-4-072</t>
  </si>
  <si>
    <t>LAND OVERT.-L/CA-APPLICATION-PIECE</t>
  </si>
  <si>
    <t>16-5-4-081</t>
  </si>
  <si>
    <t>LAND OVERT.-L/CA-WRIT.SECT.-HOURLY</t>
  </si>
  <si>
    <t>16-5-4-082</t>
  </si>
  <si>
    <t>LAND OVERT.-L/CA-WRIT.SECT.-PIECE</t>
  </si>
  <si>
    <t>16-5-4-091</t>
  </si>
  <si>
    <t>LAND OVERT.-L/CΑ-MANAG.L.E.-HOURLY</t>
  </si>
  <si>
    <t>16-5-4-092</t>
  </si>
  <si>
    <t>LAND OVERT.-L/CA-MANAG.L.E.-PIECE</t>
  </si>
  <si>
    <t>16-5-4-101</t>
  </si>
  <si>
    <t>LAND OVERT.-L/CA-MANAG.CHECKING-HOURLY</t>
  </si>
  <si>
    <t>16-5-4-102</t>
  </si>
  <si>
    <t>LAND OVERT.-L/CA-MANAG.CHECKING-PIECE</t>
  </si>
  <si>
    <t>16-5-4-111</t>
  </si>
  <si>
    <t>LAND OVERT.-L/CA-VALUATION L.E.-HOURLY</t>
  </si>
  <si>
    <t>16-5-4-112</t>
  </si>
  <si>
    <t>LAND OVERT.-L/CA-VALUATION L.E.-PIECE</t>
  </si>
  <si>
    <t>16-5-4-121</t>
  </si>
  <si>
    <t>LAND OVERT.-L/CA-VALUAT.CHECKING-HOURLY</t>
  </si>
  <si>
    <t>16-5-4-122</t>
  </si>
  <si>
    <t>LAND OVERT.-L/CA-VALUAT.CHECKING-PIECE</t>
  </si>
  <si>
    <t>16-5-4-131</t>
  </si>
  <si>
    <t>LAND OVERT.-L/CA-ENQUIRIES-HOURLY</t>
  </si>
  <si>
    <t>16-5-4-132</t>
  </si>
  <si>
    <t>LAND OVERT.-L/CA-ENQUIRIES-PIECE</t>
  </si>
  <si>
    <t>16-5-4-141</t>
  </si>
  <si>
    <t>LAND OVERT.-L/CA-CHECKERS-HOURLY</t>
  </si>
  <si>
    <t>16-5-4-142</t>
  </si>
  <si>
    <t>LAND OVERT.-L/CA-CHECKERS-PIECE</t>
  </si>
  <si>
    <t>16-5-4-151</t>
  </si>
  <si>
    <t>LAND OVERT.-L/CA-DATA CAPTURE-HOURLY</t>
  </si>
  <si>
    <t>16-5-4-152</t>
  </si>
  <si>
    <t>LAND OVERT.-L/CA-DATA CAPTURE-PIECE</t>
  </si>
  <si>
    <t>16-5-4-161</t>
  </si>
  <si>
    <t>LAND OVERT.-L/CA-EQUAL DIST.BURD.-HOURLY</t>
  </si>
  <si>
    <t>16-5-4-162</t>
  </si>
  <si>
    <t>LAND OVERT.-L/CA-EQUAL DIST.BURD.-PIECE</t>
  </si>
  <si>
    <t>16-5-4-171</t>
  </si>
  <si>
    <t>16-5-4-172</t>
  </si>
  <si>
    <t>16-5-4-181</t>
  </si>
  <si>
    <t>16-5-4-182</t>
  </si>
  <si>
    <t>16-5-4-511</t>
  </si>
  <si>
    <t>LAND SURVEY OVERT.-L/CA-HOURLY</t>
  </si>
  <si>
    <t>16-5-4-512</t>
  </si>
  <si>
    <t>LAND SURVEY OVERTIME-L/CA-PIECE</t>
  </si>
  <si>
    <t>16-5-4-761</t>
  </si>
  <si>
    <t>CARTOG.PHOTOLITHOG.-OVERT.-L/CA-HOURLY</t>
  </si>
  <si>
    <t>16-5-4-762</t>
  </si>
  <si>
    <t>CARTOG.PHOTOLITHOG.-OVERT.-L/CA-PIECE</t>
  </si>
  <si>
    <t>16-5-5-011</t>
  </si>
  <si>
    <t>LAND OVERT.-L/SSOL-SUNDRIES-HOURLY</t>
  </si>
  <si>
    <t>16-5-5-012</t>
  </si>
  <si>
    <t>LAND OVERT.-L/SSOL-SUNDRIES-PIECE</t>
  </si>
  <si>
    <t>16-5-5-013</t>
  </si>
  <si>
    <t>LAND OVERT.-L/SSOL-SUNDRIES-PAGE</t>
  </si>
  <si>
    <t>16-5-5-021</t>
  </si>
  <si>
    <t>LAND OVERT.-L/SSOL-COMPUTER-HOURLY</t>
  </si>
  <si>
    <t>16-5-5-022</t>
  </si>
  <si>
    <t>LAND OVERT.-L/SSOL-COMPUTER-PIECE</t>
  </si>
  <si>
    <t>16-5-5-031</t>
  </si>
  <si>
    <t>LAND OVERT.-L/SSOL-REGISTR.-HOURLY</t>
  </si>
  <si>
    <t>16-5-5-032</t>
  </si>
  <si>
    <t>LAND OVERT.-L/SSOL-REGISTR.-PIECE</t>
  </si>
  <si>
    <t>16-5-5-041</t>
  </si>
  <si>
    <t>LAND OVERT.-L/SSOL-REG.REGISTR.-HOURLY</t>
  </si>
  <si>
    <t>16-5-5-042</t>
  </si>
  <si>
    <t>LAND OVERT.-L/SSOL-REG.REGISTR.-PIECE</t>
  </si>
  <si>
    <t>16-5-5-051</t>
  </si>
  <si>
    <t>LAND OVERT.-L/SSOL-REG.PREPARAT.-HOURLY</t>
  </si>
  <si>
    <t>16-5-5-052</t>
  </si>
  <si>
    <t>LAND OVERT.-L/SSOL-REG.PREPARAT.-PIECE</t>
  </si>
  <si>
    <t>16-5-5-061</t>
  </si>
  <si>
    <t>LAND OVERT.-L/SSOL-DECLARATION-HOURLY</t>
  </si>
  <si>
    <t>16-5-5-062</t>
  </si>
  <si>
    <t>LAND OVERT.-L/SSOL-DECLARATION-PIECE</t>
  </si>
  <si>
    <t>16-5-5-071</t>
  </si>
  <si>
    <t>LAND OVERT.-L/SSOL-APPLICATION-HOURLY</t>
  </si>
  <si>
    <t>16-5-5-072</t>
  </si>
  <si>
    <t>LAND OVERT.-L/SSOL-APPLICATION-PIECE</t>
  </si>
  <si>
    <t>16-5-5-081</t>
  </si>
  <si>
    <t>LAND OVERT.-L/SSOL-WRIT.SECT.-HOURLY</t>
  </si>
  <si>
    <t>16-5-5-082</t>
  </si>
  <si>
    <t>LAND OVERT.-L/SSOL-WRIT.SECT.-PIECE</t>
  </si>
  <si>
    <t>16-5-5-091</t>
  </si>
  <si>
    <t>LAND OVERT.-L/SSOL-MANAG.L.E.-HOURLY</t>
  </si>
  <si>
    <t>16-5-5-092</t>
  </si>
  <si>
    <t>LAND OVERT.-L/SSOL-MANAG.L.E.-PIECE</t>
  </si>
  <si>
    <t>16-5-5-101</t>
  </si>
  <si>
    <t>LAND OVERT.-L/SSOL-MANAG.CHECKING-HOURLY</t>
  </si>
  <si>
    <t>16-5-5-102</t>
  </si>
  <si>
    <t>LAND OVERT.-L/SSOL-MANAG.CHECKING-PIECE</t>
  </si>
  <si>
    <t>16-5-5-111</t>
  </si>
  <si>
    <t>LAND OVERT.-L/SSOL-VALUATION L.E.-HOURLY</t>
  </si>
  <si>
    <t>16-5-5-112</t>
  </si>
  <si>
    <t>LAND OVERT.-L/SSOL-VALUATION L.E.-PIECE</t>
  </si>
  <si>
    <t>16-5-5-121</t>
  </si>
  <si>
    <t>LAND OVER.-L/SSOL-VALUAT.CHECKING-HOURLY</t>
  </si>
  <si>
    <t>16-5-5-122</t>
  </si>
  <si>
    <t>LAND OVER.-L/SSOL-VALUAT.CHECKING-PIECE</t>
  </si>
  <si>
    <t>16-5-5-131</t>
  </si>
  <si>
    <t>LAND OVERT.-L/SSOL-ENQUIRIES-HOURLY</t>
  </si>
  <si>
    <t>16-5-5-132</t>
  </si>
  <si>
    <t>LAND OVERT.-L/SSOL-ENQUIRIES-PIECE</t>
  </si>
  <si>
    <t>16-5-5-141</t>
  </si>
  <si>
    <t>LAND OVERT.-L/SSOL-CHECKERS-HOURLY</t>
  </si>
  <si>
    <t>16-5-5-142</t>
  </si>
  <si>
    <t>LAND OVERT.-L/SSOL-CHECKERS-PIECE</t>
  </si>
  <si>
    <t>16-5-5-151</t>
  </si>
  <si>
    <t>LAND OVERT.-L/SSOL-DATA CAPTURE-HOURLY</t>
  </si>
  <si>
    <t>16-5-5-152</t>
  </si>
  <si>
    <t>LAND OVERT.-L/SSOL-DATA CAPTURE-PIECE</t>
  </si>
  <si>
    <t>16-5-5-161</t>
  </si>
  <si>
    <t>LAND OVER.-L/SOL-EQUAL DIST.BURD.-HOURLY</t>
  </si>
  <si>
    <t>16-5-5-162</t>
  </si>
  <si>
    <t>LAND OVER.-L/SOL-EQUAL DIST.BURD.-PIECE</t>
  </si>
  <si>
    <t>16-5-5-171</t>
  </si>
  <si>
    <t>16-5-5-172</t>
  </si>
  <si>
    <t>16-5-5-181</t>
  </si>
  <si>
    <t>16-5-5-182</t>
  </si>
  <si>
    <t>16-5-5-511</t>
  </si>
  <si>
    <t>LAND SURVEY-OVERTIME-L/SSOL-HOURLY</t>
  </si>
  <si>
    <t>16-5-5-512</t>
  </si>
  <si>
    <t>LAND SURVEY-OVERTIME-L/SSOL-PIECE</t>
  </si>
  <si>
    <t>16-5-5-761</t>
  </si>
  <si>
    <t>CARTOG.PHOTOLITHOG.-OVER.-L/SSOL-HOURLY</t>
  </si>
  <si>
    <t>16-5-5-762</t>
  </si>
  <si>
    <t>CARTOG.PHOTOLITHOG.-OVER.-L/SSOL-PIECE</t>
  </si>
  <si>
    <t>16-5-6-011</t>
  </si>
  <si>
    <t>LAND OVERT.-PAPHOS-SUNDRIES-HOURLY</t>
  </si>
  <si>
    <t>16-5-6-012</t>
  </si>
  <si>
    <t>LAND OVERT.-PAPHOS-SUNDRIES-PIECE</t>
  </si>
  <si>
    <t>16-5-6-013</t>
  </si>
  <si>
    <t>LAND OVERT.-PAPHOS-SUNDRIES-PAGE</t>
  </si>
  <si>
    <t>16-5-6-021</t>
  </si>
  <si>
    <t>LAND OVERT.-PAPHOS-COMPUTER--HOURLY</t>
  </si>
  <si>
    <t>16-5-6-022</t>
  </si>
  <si>
    <t>LAND OVERT.-PAPHOS-COMPUTER-PIECE</t>
  </si>
  <si>
    <t>16-5-6-031</t>
  </si>
  <si>
    <t>LAND OVERT.-PAPHOS-REGISTR.-HOURLY</t>
  </si>
  <si>
    <t>16-5-6-032</t>
  </si>
  <si>
    <t>LAND OVERT.-PAPHOS-REGISTR.-PIECE</t>
  </si>
  <si>
    <t>16-5-6-041</t>
  </si>
  <si>
    <t>LAND OVERT.-PAPHOS-REG.REGISTR.-HOURLY</t>
  </si>
  <si>
    <t>16-5-6-042</t>
  </si>
  <si>
    <t>LAND OVERT.-PAPHOS-REG.REGISTR.-PIECE</t>
  </si>
  <si>
    <t>16-5-6-051</t>
  </si>
  <si>
    <t>LAND OVERT.-PAPHOS-REG.PREPARAT.-HOURLY</t>
  </si>
  <si>
    <t>16-5-6-052</t>
  </si>
  <si>
    <t>LAND OVERT.-PAPHOS-REG.PREPARAT.-PIECE</t>
  </si>
  <si>
    <t>16-5-6-061</t>
  </si>
  <si>
    <t>LAND OVERT.-PAPHOS-DECLARATION-HOURLY</t>
  </si>
  <si>
    <t>16-5-6-062</t>
  </si>
  <si>
    <t>LAND OVERT.-PAPHOS-DECLARATION-PIECE</t>
  </si>
  <si>
    <t>16-5-6-071</t>
  </si>
  <si>
    <t>LAND OVERT.-PAPHOS-APPLICATION-HOURLY</t>
  </si>
  <si>
    <t>16-5-6-072</t>
  </si>
  <si>
    <t>LAND OVERT.-PAPHOS-APPLICATION-PIECE</t>
  </si>
  <si>
    <t>16-5-6-081</t>
  </si>
  <si>
    <t>LAND OVERT.-PAPHOS-WRIT.SECT.-HOURLY</t>
  </si>
  <si>
    <t>16-5-6-082</t>
  </si>
  <si>
    <t>LAND OVERT.-PAPHOS-WRIT.SECT.-PIECE</t>
  </si>
  <si>
    <t>16-5-6-091</t>
  </si>
  <si>
    <t>LAND OVERT.-PAPHOS-MANAG.L.E.-HOURLY</t>
  </si>
  <si>
    <t>16-5-6-092</t>
  </si>
  <si>
    <t>LAND OVERT.-PAPHOS-MANAG.L.E.-PIECE</t>
  </si>
  <si>
    <t>16-5-6-101</t>
  </si>
  <si>
    <t>LAND OVERT.-PAPHOS-MANAG.CHECKING-HOURLY</t>
  </si>
  <si>
    <t>16-5-6-102</t>
  </si>
  <si>
    <t>LAND OVERT.-PAPHOS-MANAG.CHECKING-PIECE</t>
  </si>
  <si>
    <t>16-5-6-111</t>
  </si>
  <si>
    <t>LAND OVERT.-PAPHOS-VALUATION L.E.-HOURLY</t>
  </si>
  <si>
    <t>16-5-6-112</t>
  </si>
  <si>
    <t>LAND OVERT.-PAPHOS-VALUATION L.E.-PIECE</t>
  </si>
  <si>
    <t>16-5-6-121</t>
  </si>
  <si>
    <t>LAND OVER.-PAPHOS-VALUAT.CHECKING-HOURLY</t>
  </si>
  <si>
    <t>16-5-6-122</t>
  </si>
  <si>
    <t>LAND OVER.-PAPHOS-VALUAT.CHECKING-PIECE</t>
  </si>
  <si>
    <t>16-5-6-131</t>
  </si>
  <si>
    <t>LAND OVERT.-PAPHOS-ENQUIRIES-HOURLY</t>
  </si>
  <si>
    <t>16-5-6-132</t>
  </si>
  <si>
    <t>LAND OVERT.-PAPHOS-ENQUIRIES-PIECE</t>
  </si>
  <si>
    <t>16-5-6-141</t>
  </si>
  <si>
    <t>LAND OVERT.-PAPHOS-CHECKERS-HOURLY</t>
  </si>
  <si>
    <t>16-5-6-142</t>
  </si>
  <si>
    <t>LAND OVERT.-PAPHOS-CHECKERS-PIECE</t>
  </si>
  <si>
    <t>16-5-6-151</t>
  </si>
  <si>
    <t>LAND OVERT.-PAPHOS-DATA CAPTURE-HOURLY</t>
  </si>
  <si>
    <t>16-5-6-152</t>
  </si>
  <si>
    <t>LAND OVERT.-PAPHOS-DATA CAPTURE-PIECE</t>
  </si>
  <si>
    <t>16-5-6-161</t>
  </si>
  <si>
    <t>LAND OVER-PAPHOS-EQUAL DIST.BURD.-HOURLY</t>
  </si>
  <si>
    <t>16-5-6-162</t>
  </si>
  <si>
    <t>LAND OVER-PAPHOS-EQUAL DIST.BURD.-PIECE</t>
  </si>
  <si>
    <t>16-5-6-171</t>
  </si>
  <si>
    <t>16-5-6-172</t>
  </si>
  <si>
    <t>16-5-6-181</t>
  </si>
  <si>
    <t>16-5-6-182</t>
  </si>
  <si>
    <t>16-5-6-511</t>
  </si>
  <si>
    <t>LAND SURVEY-OVERTIME-PAPHOS-HOURLY</t>
  </si>
  <si>
    <t>16-5-6-512</t>
  </si>
  <si>
    <t>LAND SURVEY-OVERTIME-PAPHOS-PIECE</t>
  </si>
  <si>
    <t>16-5-6-761</t>
  </si>
  <si>
    <t>CARTOG.PHOTOLITHOG.-OVERT.-PAPHOS-HOURLY</t>
  </si>
  <si>
    <t>16-5-6-762</t>
  </si>
  <si>
    <t>CARTOG.PHOTOLITHOG.-OVERT.-PAPHOS-PIECE</t>
  </si>
  <si>
    <t>16-5-7-011</t>
  </si>
  <si>
    <t>LAND OVER.-N/SIA DIST-SUNDRIES-HOURLY</t>
  </si>
  <si>
    <t>16-5-7-012</t>
  </si>
  <si>
    <t>LAND OVER.-N/SIA DIST-SUNDRIES-PIECE</t>
  </si>
  <si>
    <t>16-5-7-013</t>
  </si>
  <si>
    <t>LAND OVER.-N/SIA DIST-SUNDRIES-PAGE</t>
  </si>
  <si>
    <t>16-5-7-021</t>
  </si>
  <si>
    <t>LAND OVERT.-N/SIA DIST.-COMPUTER-HOURLY</t>
  </si>
  <si>
    <t>16-5-7-022</t>
  </si>
  <si>
    <t>LAND OVERT.-N/SIA DIST.-COMPUTER-PIECE</t>
  </si>
  <si>
    <t>16-5-7-031</t>
  </si>
  <si>
    <t>LAND OVERT.-N/SIA DIST.-REGISTR.-HOURLY</t>
  </si>
  <si>
    <t>16-5-7-032</t>
  </si>
  <si>
    <t>LAND OVERT.-N/SIA DIST.-REGISTR.-PIECE</t>
  </si>
  <si>
    <t>16-5-7-041</t>
  </si>
  <si>
    <t>LAND OVER.-N/SIA DST-REG.REGISTR.-HOURLY</t>
  </si>
  <si>
    <t>16-5-7-042</t>
  </si>
  <si>
    <t>LAND OVER.-N/SIA DST-REG REGISTR.-PIECE</t>
  </si>
  <si>
    <t>16-5-7-051</t>
  </si>
  <si>
    <t>LAND OVER-N/SIA DST-REG.PREPARAT.-HOURLY</t>
  </si>
  <si>
    <t>16-5-7-052</t>
  </si>
  <si>
    <t>LAND OVER-NSIA DIST-REG.PREPARAT.-PIECE</t>
  </si>
  <si>
    <t>16-5-7-061</t>
  </si>
  <si>
    <t>LAND OVER-NSIA DIST.-DECLARATION-HOURLY</t>
  </si>
  <si>
    <t>16-5-7-062</t>
  </si>
  <si>
    <t>LAND OVERT-NSIA DIST.-DECLARATION-PIECE</t>
  </si>
  <si>
    <t>16-5-7-071</t>
  </si>
  <si>
    <t>LAND OVERT.-NSIA DIST.-APPLICAT.-HOURLY</t>
  </si>
  <si>
    <t>16-5-7-072</t>
  </si>
  <si>
    <t>LAND OVERT.-NSIA DIST.-APPLICAT.-PIECE</t>
  </si>
  <si>
    <t>16-5-7-081</t>
  </si>
  <si>
    <t>LAND OVERT.-NSIA DIST.-WRIT.SECT.-HOURLY</t>
  </si>
  <si>
    <t>16-5-7-082</t>
  </si>
  <si>
    <t>LAND OVERT.-NSIA DIST.-WRIT.SECT.-PIECE</t>
  </si>
  <si>
    <t>16-5-7-091</t>
  </si>
  <si>
    <t>LAND OVERT.-NSIA DIST.-MANAG.L.E.-HOURLY</t>
  </si>
  <si>
    <t>16-5-7-092</t>
  </si>
  <si>
    <t>LAND OVERT.-NSIA DIST.-MANAG.L.E.-PIECE</t>
  </si>
  <si>
    <t>16-5-7-101</t>
  </si>
  <si>
    <t>LAND OVER-NSIA DST-MANAG.CHECKING-HOURLY</t>
  </si>
  <si>
    <t>16-5-7-102</t>
  </si>
  <si>
    <t>LAND OVER-NSIA DIST-MANAG.CHECKING-PIECE</t>
  </si>
  <si>
    <t>16-5-7-111</t>
  </si>
  <si>
    <t>LAND OVERT.-NSIA DIST-VALUAT.L.E.-HOURLY</t>
  </si>
  <si>
    <t>16-5-7-112</t>
  </si>
  <si>
    <t>LAND OVERT.-NSIA DIST.-VALUAT.L.E.-PIECE</t>
  </si>
  <si>
    <t>16-5-7-121</t>
  </si>
  <si>
    <t>LAND OVER-NSIA DS-VALUAT.CHECKING-HOURLY</t>
  </si>
  <si>
    <t>16-5-7-122</t>
  </si>
  <si>
    <t>LAND OVER-NSIA DST-VALUAT.CHECKING-PIECE</t>
  </si>
  <si>
    <t>16-5-7-131</t>
  </si>
  <si>
    <t>LAND OVERT.-NSIA DIST.-ENQUIRIES-HOURLY</t>
  </si>
  <si>
    <t>16-5-7-132</t>
  </si>
  <si>
    <t>LAND OVERT.-NSIA DIST.-ENQUIRIES-PIECE</t>
  </si>
  <si>
    <t>16-5-7-141</t>
  </si>
  <si>
    <t>LAND OVERT.-N/SIA DIST.-CHECKERS-HOURLY</t>
  </si>
  <si>
    <t>16-5-7-142</t>
  </si>
  <si>
    <t>LAND OVERT.-N/SIA DIST.-CHECKERS-PIECE</t>
  </si>
  <si>
    <t>16-5-7-151</t>
  </si>
  <si>
    <t>LAND OVER.-NSIA DIST-DATA CAPTURE-HOURLY</t>
  </si>
  <si>
    <t>16-5-7-152</t>
  </si>
  <si>
    <t>LAND OVER.-NSIA DIST-DATA CAPTURE-PIECE</t>
  </si>
  <si>
    <t>16-5-7-161</t>
  </si>
  <si>
    <t>LAND OVER-NSIA DS-EQUAL DIST.BURD-HOURLY</t>
  </si>
  <si>
    <t>16-5-7-162</t>
  </si>
  <si>
    <t>LAND OVER-NSIA DST-EQUAL DIST.BURD-PIECE</t>
  </si>
  <si>
    <t>16-5-7-171</t>
  </si>
  <si>
    <t>16-5-7-172</t>
  </si>
  <si>
    <t>16-5-7-181</t>
  </si>
  <si>
    <t>16-5-7-182</t>
  </si>
  <si>
    <t>16-5-7-511</t>
  </si>
  <si>
    <t>LAND SURVEY-OVERTIME-NSIA DIST.-HOURLY</t>
  </si>
  <si>
    <t>16-5-7-512</t>
  </si>
  <si>
    <t>LAND SURVEY-OVERTIME-N/SIA DIST-PIECE</t>
  </si>
  <si>
    <t>16-5-7-761</t>
  </si>
  <si>
    <t>CARTOG.PHOTOLITH.-OVER-NSIA DIST-HOURLY</t>
  </si>
  <si>
    <t>16-5-7-762</t>
  </si>
  <si>
    <t>CARDOGR.PHOTOLITH.-OVER-NSIA DIST-PIECE</t>
  </si>
  <si>
    <t>16-5-8-171</t>
  </si>
  <si>
    <t>16-5-8-172</t>
  </si>
  <si>
    <t>16-5-8-181</t>
  </si>
  <si>
    <t>16-5-8-182</t>
  </si>
  <si>
    <t>16-5-9-171</t>
  </si>
  <si>
    <t>16-5-9-172</t>
  </si>
  <si>
    <t>16-5-9-181</t>
  </si>
  <si>
    <t>16-5-9-182</t>
  </si>
  <si>
    <t>16-6-3-511</t>
  </si>
  <si>
    <t>ΕΠΑΝΑΧΩΡΟΜΕΤΡΗΣΗ-ΠΑΦΟΣ-ΜΕ ΤΗΝ ΩΡΑ</t>
  </si>
  <si>
    <t>16-6-3-512</t>
  </si>
  <si>
    <t>ΕΠΑΝΑΧΩΡΟΜΕΤΡΗΣΗ-ΠΑΦΟΣ-ΜΕ ΤΟ ΚΟΜΜΑΤΙ</t>
  </si>
  <si>
    <t>16-6-3-761</t>
  </si>
  <si>
    <t>16-6-3-762</t>
  </si>
  <si>
    <t>16-61-191</t>
  </si>
  <si>
    <t>ΥΠ. ΕΣΩΤΕΡΙΚΩΝ-ΥΠΗΡΕΣΙΑ ΕΓΓΡΑΦΗΣ</t>
  </si>
  <si>
    <t>16-0301200048</t>
  </si>
  <si>
    <t>16-7-3-511</t>
  </si>
  <si>
    <t>ΕΠΑΝΑΧΩΡΟΜΕΤΡΗΣΗ-ΕΠ. Λ/ΣΙΑΣ-ΜΕ ΤΗΝ ΩΡΑ</t>
  </si>
  <si>
    <t>16-7-3-512</t>
  </si>
  <si>
    <t>ΕΠΑΝΑΧΩΡΟΜΕΤΡΗΣΗ-ΕΠ. Λ/ΣΙΑΣ-ΚΟΜΜΑΤΙ</t>
  </si>
  <si>
    <t>16-7-3-761</t>
  </si>
  <si>
    <t>ΕΠΑΝΑΧΩΤΟΜΕΤΡΗΣΗ-ΕΠ. Λ/ΣΙΑΣ-ΜΕ ΤΗΝ ΩΡΑ</t>
  </si>
  <si>
    <t>16-7-3-762</t>
  </si>
  <si>
    <t>16-8-3-511</t>
  </si>
  <si>
    <t>ΚΤΗΜ.&amp; ΧΩΡΟΜ.-Λ/ΣΟΣ-ΜΕ ΤΗΝ ΩΡΑ</t>
  </si>
  <si>
    <t>16-8-3-512</t>
  </si>
  <si>
    <t>ΚΤΗΜ.&amp; ΧΩΡΟΜ.-Λ/ΣΟΣ-ΜΕ ΤΟ ΚΟΜΜΑΤΙ</t>
  </si>
  <si>
    <t>16-8-3-761</t>
  </si>
  <si>
    <t>ΧΑΡΤ.&amp; ΦΩΤΟΛ.-Λ/ΣΟΣ- ΜΕ ΤΗΝ ΩΡΑ</t>
  </si>
  <si>
    <t>16-8-3-762</t>
  </si>
  <si>
    <t>ΧΑΡΤ.&amp; ΦΩΤΟΛ.-Λ/ΣΟΣ- ΜΕ ΤΟ ΚΟΜΜΑΤΙ</t>
  </si>
  <si>
    <t>16.5.1.511</t>
  </si>
  <si>
    <t>16.5.1.512</t>
  </si>
  <si>
    <t>16.5.1.761</t>
  </si>
  <si>
    <t>ΕΠΑΝΑΧΩΡΟΜΕΤΡΗΣΗ-ΧΑΡΤΟΓΡΑΦΙΑ/ΦΩΤΟΛΙΘΟΓΡΑ</t>
  </si>
  <si>
    <t>16.5.1.762</t>
  </si>
  <si>
    <t>16.5.2.511</t>
  </si>
  <si>
    <t>16.5.2.512</t>
  </si>
  <si>
    <t>16.5.2.761</t>
  </si>
  <si>
    <t>16.5.2.762</t>
  </si>
  <si>
    <t>16.5.3.511</t>
  </si>
  <si>
    <t>16.5.3.512</t>
  </si>
  <si>
    <t>16.5.3.761</t>
  </si>
  <si>
    <t>16.5.3.762</t>
  </si>
  <si>
    <t>16.5.4.511</t>
  </si>
  <si>
    <t>16.5.4.512</t>
  </si>
  <si>
    <t>16.5.4.761</t>
  </si>
  <si>
    <t>16.5.4.762</t>
  </si>
  <si>
    <t>16.5.5.511</t>
  </si>
  <si>
    <t>16.5.5.512</t>
  </si>
  <si>
    <t>16.5.5.761</t>
  </si>
  <si>
    <t>16.5.5.762</t>
  </si>
  <si>
    <t>16.5.6.511</t>
  </si>
  <si>
    <t>16.5.6.512</t>
  </si>
  <si>
    <t>16.5.6.761</t>
  </si>
  <si>
    <t>16.5.6.762</t>
  </si>
  <si>
    <t>16.5.7.511</t>
  </si>
  <si>
    <t>16.5.7.512</t>
  </si>
  <si>
    <t>16.5.7.761</t>
  </si>
  <si>
    <t>16.5.7.762</t>
  </si>
  <si>
    <t>1608-261-1</t>
  </si>
  <si>
    <t>ΤΙΤΛΟΠΟΙΗΣΕΙΣ ΚΥΒΕΡΝΗΤΙΚΩΝ ΟΙΚΙΣΜΩΝ</t>
  </si>
  <si>
    <t>17-01-035</t>
  </si>
  <si>
    <t>17-0301200035</t>
  </si>
  <si>
    <t>18-001-035</t>
  </si>
  <si>
    <t>ΕΞΟΔΑ ΕΞΕΤΑΣΕΩΝ-ΥΠ. ΟΙΚΟΝΟΜΙΚΩΝ</t>
  </si>
  <si>
    <t>18-0301200035</t>
  </si>
  <si>
    <t>18-003</t>
  </si>
  <si>
    <t>OVERTIME - VAT</t>
  </si>
  <si>
    <t>18-0203211261</t>
  </si>
  <si>
    <t>18-003-193</t>
  </si>
  <si>
    <t>ΥΠΕΡΩΡΙΕΣ- ΦΠΑ</t>
  </si>
  <si>
    <t>18-0203211263</t>
  </si>
  <si>
    <t>18-005-562</t>
  </si>
  <si>
    <t>ΣΤΑΤΙΣΤΙΚΗ ΥΠΗΡΕΣΙΑ-ΕΡΕΥΝΕΣ</t>
  </si>
  <si>
    <t>18-0305300562</t>
  </si>
  <si>
    <t>18-007-035</t>
  </si>
  <si>
    <t>ΕΞΟΔΑ ΕΞΕΤΑΣΕΩΝ-ΥΔΔΠ</t>
  </si>
  <si>
    <t>18-0307200035</t>
  </si>
  <si>
    <t>18-01-035</t>
  </si>
  <si>
    <t>18-01-103</t>
  </si>
  <si>
    <t>ΕΠΙΤΗΡ.ΕΞΕΤΑΣΕΩΝ ΚΑΙ ΣΥΝΕΔΡΙΕΣ ΕΠΙΤΡΟΠΗΣ</t>
  </si>
  <si>
    <t>18-0301200103</t>
  </si>
  <si>
    <t>18-01-320</t>
  </si>
  <si>
    <t>ΚΥΠΡ.ΑΚΑΔΗΜ.  - ΕΞΕΤΑΣΕΙΣ</t>
  </si>
  <si>
    <t>18-0307216617</t>
  </si>
  <si>
    <t>18-01-641</t>
  </si>
  <si>
    <t>ΣΤΑΤΙΣΤΙΚΗ ΥΠΗΡ.-ΑΠΟΓΡΑΦΗ ΠΛΗΘΥΣΜΟΥ</t>
  </si>
  <si>
    <t>18-03-261</t>
  </si>
  <si>
    <t>ΥΠΕΡΩΡΙΕΣ ΝΟΜΟΣ 94/2004 ΑΡΘΡΟ 6</t>
  </si>
  <si>
    <t>18-0203200261</t>
  </si>
  <si>
    <t>18-03-262</t>
  </si>
  <si>
    <t>ΚΑΤ΄ΑΠΟΚΟΠΗ ΥΠΕΡ.ΑΜΟΙΒΗ-ΛΙΜΝΙΤΗΣ</t>
  </si>
  <si>
    <t>18-0203200262</t>
  </si>
  <si>
    <t>18-04-035</t>
  </si>
  <si>
    <t>18-0304200035</t>
  </si>
  <si>
    <t>18-05-562</t>
  </si>
  <si>
    <t>ΣΤΑΤΙΣΤΙΚΗ- ΕΡΕΥΝΕΣ</t>
  </si>
  <si>
    <t>18-07-035</t>
  </si>
  <si>
    <t>18-08-583</t>
  </si>
  <si>
    <t>ΚΥΒΕΡΝ.ΤΥΠΟΓΡΑΦΕΙΟ-ΑΓΟΡΑ ΥΠΗΡΕΣΙΩΝ</t>
  </si>
  <si>
    <t>18-0308200583</t>
  </si>
  <si>
    <t>18-11-617</t>
  </si>
  <si>
    <t>ΑΜΟΙΒΕΣ ΚΑΙ ΕΞΟΔΑ ΕΚΠΑΙΔΕΥΤΩΝ&amp;ΣΥΝΕΡΓΑΤΩΝ</t>
  </si>
  <si>
    <t>18-26-282</t>
  </si>
  <si>
    <t>20-0302214035</t>
  </si>
  <si>
    <t>18-30-320</t>
  </si>
  <si>
    <t>ΑΜΟΙΒΕΣ ΔΙΑΛΕΞΕΩΝ</t>
  </si>
  <si>
    <t>18-A-1</t>
  </si>
  <si>
    <t>ATRIFICIAL INSEMINATION</t>
  </si>
  <si>
    <t>18-A-10</t>
  </si>
  <si>
    <t>ΕΡΕΥΝΑ - ΚΡΟΚΥ</t>
  </si>
  <si>
    <t>12-0504300892</t>
  </si>
  <si>
    <t>18-A-12</t>
  </si>
  <si>
    <t>ΠΡΟΓΡΑΜΜΑ ΥΓΕΙΑ/0104/09</t>
  </si>
  <si>
    <t>18-A-2</t>
  </si>
  <si>
    <t>AIRPORTS &amp; PORTS</t>
  </si>
  <si>
    <t>18-A-3</t>
  </si>
  <si>
    <t>MEAT CONTROL</t>
  </si>
  <si>
    <t>18-A-4</t>
  </si>
  <si>
    <t>PIGS INSPECTION</t>
  </si>
  <si>
    <t>18-A-5</t>
  </si>
  <si>
    <t>CYPRESSA PIGS INSPECTION</t>
  </si>
  <si>
    <t>18-A-6</t>
  </si>
  <si>
    <t>OTHER INSPECTIONS</t>
  </si>
  <si>
    <t>18-A-7</t>
  </si>
  <si>
    <t>ΕΠΙΘΕΩΡΗΣΗ-ΕΛΕΓΧΟΣ ΣΦΑΓΕΙΩΝ</t>
  </si>
  <si>
    <t>18-A-8</t>
  </si>
  <si>
    <t>ΥΠΕΡΩΡΙΕΣ ΚΤΗΝΙΑΤΡ.ΕΡΓΑΣΤΗΡΙΩΝ</t>
  </si>
  <si>
    <t>18-A-9</t>
  </si>
  <si>
    <t>ΥΠΕΡΩΡΙΕΣ ΕΠΙΔΗΜΙΟΝ.ΑΣΘΕΝΕΙΩΝ</t>
  </si>
  <si>
    <t>18-Α-11</t>
  </si>
  <si>
    <t>ΕΡΕΥΝΑ - ΠΑΡΑΦΥΜΑΤΙΩΣΗ</t>
  </si>
  <si>
    <t>18-Α-12</t>
  </si>
  <si>
    <t>ΕΡΕΥΝΑ - ΛΕΙΣΜΑΝΙΑΣΗΣ</t>
  </si>
  <si>
    <t>1807-17-1</t>
  </si>
  <si>
    <t>ΚΕΝΤΡΟ ΕΞΥΠΗΡΕΤΗΣΗΣ ΤΟΥ ΠΟΛΙΤΗ-ΛΕΥΚΩΣΙΑ</t>
  </si>
  <si>
    <t>18-0207217261</t>
  </si>
  <si>
    <t>1807-17-21</t>
  </si>
  <si>
    <t>ΚΕΝΤΡΟ ΕΞΥΠ.ΠΟΛΙΤΗ-ΛΕΥΚΩΣΙΑ</t>
  </si>
  <si>
    <t>18-0207217262</t>
  </si>
  <si>
    <t>1807-17-23</t>
  </si>
  <si>
    <t>ΚΕΝΤΡΟ ΕΞΥΠ.ΠΟΛΙΤΗ-ΑΜΜΟΧΩΣΤΟΣ(ΠΑΡΑΛΙΜΝΙ)</t>
  </si>
  <si>
    <t>1807-17-24</t>
  </si>
  <si>
    <t>ΚΕΝΤΡΟ ΕΞΥΠ.ΠΟΛΙΤΗ-ΛΑΡΝΑΚΑ</t>
  </si>
  <si>
    <t>1807-17-26</t>
  </si>
  <si>
    <t>ΚΕΝΤΡΟ ΕΞΥΠ.ΠΟΛΙΤΗ-ΛΕΜΕΣΟΣ</t>
  </si>
  <si>
    <t>1807-17-27</t>
  </si>
  <si>
    <t>ΚΕΝΤΡΟ ΕΞΥΠ.ΠΟΛΙΤΗ-ΠΕΛΕΝΔΡΙ</t>
  </si>
  <si>
    <t>1807-17-28</t>
  </si>
  <si>
    <t>ΚΕΝΤΡΟ ΕΞΥΠ.ΠΟΛΙΤΗ-ΠΑΦΟΣ</t>
  </si>
  <si>
    <t>1807-17-29</t>
  </si>
  <si>
    <t>ΚΕΝΤΡΟ ΕΞΥΠ.ΠΟΛΙΤΗ-ΠΟΛΗ ΧΡΥΣΟΧΟΥΣ</t>
  </si>
  <si>
    <t>1807-17-3</t>
  </si>
  <si>
    <t>ΚΕΝΤΡΟ ΕΞΥΠΗΡΕΤΗΣΗΣ ΤΟΥ ΠΟΛΙΤΗ-ΠΑΡΑΛΙΜΝΙ</t>
  </si>
  <si>
    <t>1807-17-4</t>
  </si>
  <si>
    <t>ΚΕΝΤΡΟ ΕΞΥΠΗΡΕΤΗΣΗΣ ΤΟΥ ΠΟΛΙΤΗ-ΛΑΡΝΑΚΑ</t>
  </si>
  <si>
    <t>1807-17-6</t>
  </si>
  <si>
    <t>ΚΕΝΤΡΟ ΕΞΥΠΗΡΕΤΗΣΗΣ ΤΟΥ ΠΟΛΙΤΗ-ΛΕΜΕΣΟΣ</t>
  </si>
  <si>
    <t>1807-17-7</t>
  </si>
  <si>
    <t>ΚΕΝΤΡΟ ΕΞΥΠΗΡΕΤΗΣΗΣ ΤΟΥ ΠΟΛΙΤΗ-ΠΕΛΕΝΤΡΙ</t>
  </si>
  <si>
    <t>1807-17-8</t>
  </si>
  <si>
    <t>ΚΕΝΤΡΟ ΕΞΥΠΗΡΕΤΗΣΗΣ ΤΟΥ ΠΟΛΙΤΗ-ΠΑΦΟΣ</t>
  </si>
  <si>
    <t>1807-17-9</t>
  </si>
  <si>
    <t>ΚΕΝΤΡΟ ΕΞΥΠ. ΤΟΥ ΠΟΛΙΤΗ-ΠΟΛΗΣ ΧΡΥΣΟΧΟΥΣ</t>
  </si>
  <si>
    <t>1807-17-22</t>
  </si>
  <si>
    <t>ΚΕΝΤΡΟ ΕΞΥΠ. ΤΟΥ ΠΟΛΙΤΗ-ΛΕΥΚΩΣΙΑ 2</t>
  </si>
  <si>
    <t>1808-00583</t>
  </si>
  <si>
    <t>ΕΚΦΟΡΤΩΣΕΙΣ ΧΑΡΤΗ ΚΑΙ ΓΡΑΦΙΚΗΣ ΥΛΗΣ</t>
  </si>
  <si>
    <t>18-09-461</t>
  </si>
  <si>
    <t>18-0209200461</t>
  </si>
  <si>
    <t>19-02-035</t>
  </si>
  <si>
    <t>19-0302200035</t>
  </si>
  <si>
    <t>191</t>
  </si>
  <si>
    <t>ALL. FOR AFTER NORMAL OFFICE HOURS</t>
  </si>
  <si>
    <t>BB HH XX 261</t>
  </si>
  <si>
    <t>191      1</t>
  </si>
  <si>
    <t>191      2</t>
  </si>
  <si>
    <t>191      3</t>
  </si>
  <si>
    <t>191      4</t>
  </si>
  <si>
    <t>191      5</t>
  </si>
  <si>
    <t>191      6</t>
  </si>
  <si>
    <t>191      7</t>
  </si>
  <si>
    <t>191      8</t>
  </si>
  <si>
    <t>191      9</t>
  </si>
  <si>
    <t>191     10</t>
  </si>
  <si>
    <t>191     11</t>
  </si>
  <si>
    <t>191     12</t>
  </si>
  <si>
    <t>191     13</t>
  </si>
  <si>
    <t>191     14</t>
  </si>
  <si>
    <t>191     15</t>
  </si>
  <si>
    <t>191     16</t>
  </si>
  <si>
    <t>191     17</t>
  </si>
  <si>
    <t>191     18</t>
  </si>
  <si>
    <t>191     19</t>
  </si>
  <si>
    <t>191     20</t>
  </si>
  <si>
    <t>191     21</t>
  </si>
  <si>
    <t>191     22</t>
  </si>
  <si>
    <t>191     23</t>
  </si>
  <si>
    <t>191     24</t>
  </si>
  <si>
    <t>191     25</t>
  </si>
  <si>
    <t>191     26</t>
  </si>
  <si>
    <t>OVERT. ARREARS 01/01/89-30/06/91 POLICE</t>
  </si>
  <si>
    <t>191     27</t>
  </si>
  <si>
    <t>OVERT. ARREARS 01/07/91-31/05/93 POLICE</t>
  </si>
  <si>
    <t>1910010101</t>
  </si>
  <si>
    <t>ΥΠΕΡΩΡΙΕΣ-ΠΟΔΟΣΦΑΙΡΟ</t>
  </si>
  <si>
    <t>13-0203200261</t>
  </si>
  <si>
    <t>1910010102</t>
  </si>
  <si>
    <t>ΥΠΕΡΩΡΙΕΣ-ΚΑΛΑΘΟΣΦΑΙΡΑ</t>
  </si>
  <si>
    <t>1910010199</t>
  </si>
  <si>
    <t>ΥΠΕΡΩΡΙΕΣ-ΑΘΛΗΤΙΚΑ</t>
  </si>
  <si>
    <t>1910010201</t>
  </si>
  <si>
    <t>ΥΠΕΡΩΡΙΕΣ - ΠΟΔΟΣΦΑΙΡΟ</t>
  </si>
  <si>
    <t>1910010202</t>
  </si>
  <si>
    <t>ΥΠΕΡΩΡΙΕΣ - ΚΑΛΑΘΟΣΦΑΙΡΑ</t>
  </si>
  <si>
    <t>1910010203</t>
  </si>
  <si>
    <t>ΥΠΕΡΩΡΙΕΣ - ΠΕΤΟΣΦΑΙΡΑ</t>
  </si>
  <si>
    <t>1910010301</t>
  </si>
  <si>
    <t>1910010399</t>
  </si>
  <si>
    <t>ΥΠΕΡΩΡΙΕΣ - ΑΘΛΗΤΙΚΑ</t>
  </si>
  <si>
    <t>1910010401</t>
  </si>
  <si>
    <t>1910010501</t>
  </si>
  <si>
    <t>1910010601</t>
  </si>
  <si>
    <t>ΠΟΔΟΣΦΑΙΡΟ</t>
  </si>
  <si>
    <t>1910010611</t>
  </si>
  <si>
    <t>ΠΟΔΟΣΦΑΙΡΟ(Κ.Ο.Α)</t>
  </si>
  <si>
    <t>1910010699</t>
  </si>
  <si>
    <t>ΥΠΕΡΩΡΙΕΣ-ΑΘΛΗΤΙΚΕΣ ΕΚΔΗΛΩΣΕΙΣ</t>
  </si>
  <si>
    <t>1910010900</t>
  </si>
  <si>
    <t>1910011101</t>
  </si>
  <si>
    <t>1910011200</t>
  </si>
  <si>
    <t>1910011201</t>
  </si>
  <si>
    <t>1910011401</t>
  </si>
  <si>
    <t>1910011402</t>
  </si>
  <si>
    <t>1910011499</t>
  </si>
  <si>
    <t>1910011501</t>
  </si>
  <si>
    <t>1910011799</t>
  </si>
  <si>
    <t>1910012101</t>
  </si>
  <si>
    <t>1910012102</t>
  </si>
  <si>
    <t>1910012103</t>
  </si>
  <si>
    <t>ΥΠΕΡΩΡΙΕΣ-ΠΕΤΟΣΦΑΙΡΑ</t>
  </si>
  <si>
    <t>1910012104</t>
  </si>
  <si>
    <t>ΥΠΕΡΩΡΙΕΣ-ΧΕΙΡΟΣΦΑΙΡΙΣΗ</t>
  </si>
  <si>
    <t>1910012199</t>
  </si>
  <si>
    <t>1910012201</t>
  </si>
  <si>
    <t>1910012202</t>
  </si>
  <si>
    <t>1910012203</t>
  </si>
  <si>
    <t>1910012204</t>
  </si>
  <si>
    <t>ΥΠΕΡΩΡΙΕΣ - ΧΕΙΡΟΣΦΑΙΡΙΣΗ</t>
  </si>
  <si>
    <t>1910012299</t>
  </si>
  <si>
    <t>1910012301</t>
  </si>
  <si>
    <t>1910012302</t>
  </si>
  <si>
    <t>1910012303</t>
  </si>
  <si>
    <t>1910012304</t>
  </si>
  <si>
    <t>1910012399</t>
  </si>
  <si>
    <t>1910012401</t>
  </si>
  <si>
    <t>1910012402</t>
  </si>
  <si>
    <t>1910012403</t>
  </si>
  <si>
    <t>1910012404</t>
  </si>
  <si>
    <t>1910012499</t>
  </si>
  <si>
    <t>1910012501</t>
  </si>
  <si>
    <t>1910012502</t>
  </si>
  <si>
    <t>1910012503</t>
  </si>
  <si>
    <t>1910012504</t>
  </si>
  <si>
    <t>1910012599</t>
  </si>
  <si>
    <t>1910012699</t>
  </si>
  <si>
    <t>1910012801</t>
  </si>
  <si>
    <t>1910012802</t>
  </si>
  <si>
    <t>1910012899</t>
  </si>
  <si>
    <t>1910020101</t>
  </si>
  <si>
    <t>ΠΑΡΕΛΑΣΗ 25ΗΣ ΜΑΡΤΙΟΥ</t>
  </si>
  <si>
    <t>1910020102</t>
  </si>
  <si>
    <t>ΠΑΡΕΛΑΣΗ 1ΗΣ ΟΚΤΩΒΡΙΟΥ</t>
  </si>
  <si>
    <t>1910020103</t>
  </si>
  <si>
    <t>ΠΑΡΕΛΑΣΗ 28ΗΣ ΟΚΤΩΒΡΙΟΥ</t>
  </si>
  <si>
    <t>1910020201</t>
  </si>
  <si>
    <t>1910020202</t>
  </si>
  <si>
    <t>1910020203</t>
  </si>
  <si>
    <t>1910020301</t>
  </si>
  <si>
    <t>1910020302</t>
  </si>
  <si>
    <t>1910020303</t>
  </si>
  <si>
    <t>1910020402</t>
  </si>
  <si>
    <t>ΣΤΡΑΤΙΩΤΙΚΗ ΠΑΡΕΛΑΣΗ 1ΗΣ ΟΚΤΩΒΡΙΟΥ</t>
  </si>
  <si>
    <t>1910020601</t>
  </si>
  <si>
    <t>ΥΠΕΡΩΡΙΕΣ-ΠΑΡΕΛΑΣΗ 25ΗΣ ΜΑΡΤΙΟΥ</t>
  </si>
  <si>
    <t>1910020602</t>
  </si>
  <si>
    <t>ΥΠΕΡΩΡΙΕΣ-ΠΑΡΕΛΑΣΗ 1ης ΟΚΤΩΒΡΙΟΥ</t>
  </si>
  <si>
    <t>1910020603</t>
  </si>
  <si>
    <t>ΥΠΕΡΩΡΙΕΣ-ΠΑΡΕΛΑΣΗ 28ΗΣ ΟΚΤΩΒΡΙΟΥ</t>
  </si>
  <si>
    <t>1910020901</t>
  </si>
  <si>
    <t>ΥΠΕΡΩΡΙΕΣ-ΠΑΡΕΛΑΣΗ 25ης ΜΑΡΤΙΟΥ</t>
  </si>
  <si>
    <t>1910020902</t>
  </si>
  <si>
    <t>1910020903</t>
  </si>
  <si>
    <t>ΥΠΕΡΩΡΙΕΣ-ΠΑΡΕΛΑΣΗ 28ης ΟΚΤΩΒΡΙΟΥ</t>
  </si>
  <si>
    <t>1910021101</t>
  </si>
  <si>
    <t>1910021102</t>
  </si>
  <si>
    <t>1910021103</t>
  </si>
  <si>
    <t>1910021201</t>
  </si>
  <si>
    <t>1910021202</t>
  </si>
  <si>
    <t>1910021203</t>
  </si>
  <si>
    <t>1910021301</t>
  </si>
  <si>
    <t>1910021302</t>
  </si>
  <si>
    <t>1910021303</t>
  </si>
  <si>
    <t>1910021401</t>
  </si>
  <si>
    <t>1910021402</t>
  </si>
  <si>
    <t>1910021403</t>
  </si>
  <si>
    <t>1910021702</t>
  </si>
  <si>
    <t>1910022101</t>
  </si>
  <si>
    <t>1910022102</t>
  </si>
  <si>
    <t>1910022103</t>
  </si>
  <si>
    <t>1910022201</t>
  </si>
  <si>
    <t>1910022202</t>
  </si>
  <si>
    <t>1910022203</t>
  </si>
  <si>
    <t>1910022301</t>
  </si>
  <si>
    <t>1910022302</t>
  </si>
  <si>
    <t>1910022303</t>
  </si>
  <si>
    <t>1910022401</t>
  </si>
  <si>
    <t>1910022402</t>
  </si>
  <si>
    <t>1910022403</t>
  </si>
  <si>
    <t>1910022501</t>
  </si>
  <si>
    <t>1910022502</t>
  </si>
  <si>
    <t>1910022503</t>
  </si>
  <si>
    <t>1910022802</t>
  </si>
  <si>
    <t>1910030100</t>
  </si>
  <si>
    <t>ΑΝΤΙΚΑΤΟΧΙΚΕΣ ΕΚΔΗΛΩΣΕΙΣ</t>
  </si>
  <si>
    <t>1910030200</t>
  </si>
  <si>
    <t>1910030300</t>
  </si>
  <si>
    <t>1910030500</t>
  </si>
  <si>
    <t>1910030600</t>
  </si>
  <si>
    <t>ΥΠΕΡΩΡΙΕΣ-ΑΝΤΙΚΑΤΟΧΙΚΕΣ ΕΚΔΗΛΩΣΕΙΣ</t>
  </si>
  <si>
    <t>1910031100</t>
  </si>
  <si>
    <t>1910031400</t>
  </si>
  <si>
    <t>1910031700</t>
  </si>
  <si>
    <t>1910032100</t>
  </si>
  <si>
    <t>1910032200</t>
  </si>
  <si>
    <t>1910032300</t>
  </si>
  <si>
    <t>1910032400</t>
  </si>
  <si>
    <t>1910032500</t>
  </si>
  <si>
    <t>1910032600</t>
  </si>
  <si>
    <t>1910032800</t>
  </si>
  <si>
    <t>1910040200</t>
  </si>
  <si>
    <t>ΥΠΕΡ.ΔΙΕΡΕΥΝ. ΣΟΒΑΡΩΝ ΕΓΚΛΗΜΑΤΩΝ</t>
  </si>
  <si>
    <t>1910040300</t>
  </si>
  <si>
    <t>ΥΠΕΡ. ΔΙΕΡΕΥΝ. ΣΟΒΑΡΩΝ ΕΓΚΛΗΜΑΤΩΝ</t>
  </si>
  <si>
    <t>1910040400</t>
  </si>
  <si>
    <t>ΔΙΕΡΕΥΝΗΣΗ ΣΟΒΑΡΩΝ ΕΓΚΛΗΜΑΤΩΝ</t>
  </si>
  <si>
    <t>1910040600</t>
  </si>
  <si>
    <t>ΥΠΕΡΩΡΙΕΣ-ΔΙΕΡΕΥΝΗΣΗ ΣΟΒΑΡΩΝ ΕΓΚΛΗΜΑΤΩΝ</t>
  </si>
  <si>
    <t>1910041100</t>
  </si>
  <si>
    <t>ΥΠΕΡ. ΓΙΑ ΔΙΕΡΕΥΝ. ΣΟΒΑΡΩΝ ΕΓΚΛΗΜΑΤΩΝ</t>
  </si>
  <si>
    <t>1910041400</t>
  </si>
  <si>
    <t>1910041600</t>
  </si>
  <si>
    <t>1910042100</t>
  </si>
  <si>
    <t>ΥΠΕΡ.ΔΙΕΡΕΥΝ.ΣΟΒΑΡΩΝ ΕΓΚΛΗΜΑΤΩΝ</t>
  </si>
  <si>
    <t>1910042101</t>
  </si>
  <si>
    <t>ΔΙΕΡΕΥΝΗΣΗ ΣΟΒΑΡΩΝ ΥΠΟΘΕΣΕΩΝ</t>
  </si>
  <si>
    <t>1910042200</t>
  </si>
  <si>
    <t>ΥΠΕΡ.ΔΙΕΡΕΥ. ΣΟΒΑΡΩΝ ΕΓΚΛΗΜΑΤΩΝ</t>
  </si>
  <si>
    <t>1910042300</t>
  </si>
  <si>
    <t>1910042301</t>
  </si>
  <si>
    <t>1910042400</t>
  </si>
  <si>
    <t>1910042500</t>
  </si>
  <si>
    <t>ΥΠΕΡ.ΓΙΑ ΔΙΕΡΕΥΝΗΣΗ ΣΟΒΑΡΩΝ ΕΓΚΛΗΜΑΤΩΝ</t>
  </si>
  <si>
    <t>1910042600</t>
  </si>
  <si>
    <t>ΥΠΕΡ. ΓΙΑ ΔΙΕΡΕΥΝΗΣΗ ΣΟΒΑΡΩΝ ΕΓΚΛΗΜΑΤΩΝ</t>
  </si>
  <si>
    <t>1910050200</t>
  </si>
  <si>
    <t>ΑΣΦΑΛΕΙΑ ΠΡΟΣΩΠΙΚΟΤΗΤΩΝ</t>
  </si>
  <si>
    <t>1910050300</t>
  </si>
  <si>
    <t>1910050400</t>
  </si>
  <si>
    <t>1910050600</t>
  </si>
  <si>
    <t>ΥΠΕΡΩΡΙΕΣ-ΑΣΦΑΛΕΙΑ ΠΡΟΣΩΠΙΚΟΤΗΤΩΝ</t>
  </si>
  <si>
    <t>1910051100</t>
  </si>
  <si>
    <t>1910051300</t>
  </si>
  <si>
    <t>1910051400</t>
  </si>
  <si>
    <t>1910052100</t>
  </si>
  <si>
    <t>1910052200</t>
  </si>
  <si>
    <t>1910052300</t>
  </si>
  <si>
    <t>1910052400</t>
  </si>
  <si>
    <t>1910052500</t>
  </si>
  <si>
    <t>1910052600</t>
  </si>
  <si>
    <t>1910060200</t>
  </si>
  <si>
    <t>ΥΠΕΡΩΡΙΕΣ ΠΕΡΙΠΟΛΙΩΝ</t>
  </si>
  <si>
    <t>1910060300</t>
  </si>
  <si>
    <t>1910061100</t>
  </si>
  <si>
    <t>1910061400</t>
  </si>
  <si>
    <t>1910061501</t>
  </si>
  <si>
    <t>ΘΑΛΑΣΣΙΕΣ ΠΕΡΙΠΟΛΙΕΣ</t>
  </si>
  <si>
    <t>1910062100</t>
  </si>
  <si>
    <t>1910062200</t>
  </si>
  <si>
    <t>1910062300</t>
  </si>
  <si>
    <t>1910062400</t>
  </si>
  <si>
    <t>1910062500</t>
  </si>
  <si>
    <t>1910062600</t>
  </si>
  <si>
    <t>1910070400</t>
  </si>
  <si>
    <t>ΛΑΘΡΟΜΕΤΑΝΑΣΤΕΣ</t>
  </si>
  <si>
    <t>1910071100</t>
  </si>
  <si>
    <t>ΦΡΟΥΡΗΣΗ ΛΑΘΡΟΜΕΤΑΝΑΣΤΩΝ</t>
  </si>
  <si>
    <t>1910071200</t>
  </si>
  <si>
    <t>1910071400</t>
  </si>
  <si>
    <t>1910071500</t>
  </si>
  <si>
    <t>1910072100</t>
  </si>
  <si>
    <t>1910072200</t>
  </si>
  <si>
    <t>1910072300</t>
  </si>
  <si>
    <t>1910072400</t>
  </si>
  <si>
    <t>1910072500</t>
  </si>
  <si>
    <t>1910080100</t>
  </si>
  <si>
    <t>ΥΠΕΡΩΡΙΕΣ ΣΥΝΕΔΡΙΩΝ</t>
  </si>
  <si>
    <t>1910080200</t>
  </si>
  <si>
    <t>1910080300</t>
  </si>
  <si>
    <t>1910081100</t>
  </si>
  <si>
    <t>1910081400</t>
  </si>
  <si>
    <t>1910082100</t>
  </si>
  <si>
    <t>1910082200</t>
  </si>
  <si>
    <t>1910082300</t>
  </si>
  <si>
    <t>1910082400</t>
  </si>
  <si>
    <t>1910082500</t>
  </si>
  <si>
    <t>1910090100</t>
  </si>
  <si>
    <t>ΣΥΣΣΩΡΕΥΘΕΙΣΕΣ ΥΠΕΡΩΡΙΕΣ</t>
  </si>
  <si>
    <t>1910090200</t>
  </si>
  <si>
    <t>1910090300</t>
  </si>
  <si>
    <t>1910090400</t>
  </si>
  <si>
    <t>1910090500</t>
  </si>
  <si>
    <t>1910091100</t>
  </si>
  <si>
    <t>1910091200</t>
  </si>
  <si>
    <t>1910091300</t>
  </si>
  <si>
    <t>1910091400</t>
  </si>
  <si>
    <t>1910091500</t>
  </si>
  <si>
    <t>1910091600</t>
  </si>
  <si>
    <t>1910091700</t>
  </si>
  <si>
    <t>1910092100</t>
  </si>
  <si>
    <t>1910092200</t>
  </si>
  <si>
    <t>1910092300</t>
  </si>
  <si>
    <t>1910092400</t>
  </si>
  <si>
    <t>1910092500</t>
  </si>
  <si>
    <t>1910092600</t>
  </si>
  <si>
    <t>1910092800</t>
  </si>
  <si>
    <t>1910100200</t>
  </si>
  <si>
    <t>ΥΠΕΡΩΡΙΕΣ - ΑΥΤΟΚΙΝΗΤΟΔΡΟΜΙΕΣ</t>
  </si>
  <si>
    <t>1910100300</t>
  </si>
  <si>
    <t>ΥΠΕΡΩΡΙΕΣ-ΑΥΤΟΚΙΝΗΤΟΔΡΟΜΙΕΣ</t>
  </si>
  <si>
    <t>1910102100</t>
  </si>
  <si>
    <t>1910102200</t>
  </si>
  <si>
    <t>1910102300</t>
  </si>
  <si>
    <t>1910102400</t>
  </si>
  <si>
    <t>1910102500</t>
  </si>
  <si>
    <t>1910102600</t>
  </si>
  <si>
    <t>1910110100</t>
  </si>
  <si>
    <t>ΥΠΕΡΩΡΙΕΣ ΔΙΑΦΟΡΩΝ ΔΙΑΜΑΡΤΥΡΙΩΝ</t>
  </si>
  <si>
    <t>1910110200</t>
  </si>
  <si>
    <t>ΥΠΕΡ. ΔΙΑΦΟΡΩΝ ΔΙΑΜΑΡΤΥΡΙΩΝ</t>
  </si>
  <si>
    <t>1910110300</t>
  </si>
  <si>
    <t>1910111100</t>
  </si>
  <si>
    <t>ΥΠΕΡ. ΔΙΑΦ. ΔΙΑΜΑΡΤΥΡΙΩΝ</t>
  </si>
  <si>
    <t>1910111300</t>
  </si>
  <si>
    <t>1910111400</t>
  </si>
  <si>
    <t>1910112100</t>
  </si>
  <si>
    <t>1910112200</t>
  </si>
  <si>
    <t>1910112300</t>
  </si>
  <si>
    <t>1910112400</t>
  </si>
  <si>
    <t>1910112500</t>
  </si>
  <si>
    <t>ΥΠΕΡ.  ΔΙΑΦΟΡΩΝ ΔΙΑΜΑΡΤΥΡΙΩΝ</t>
  </si>
  <si>
    <t>1910112600</t>
  </si>
  <si>
    <t>1910120200</t>
  </si>
  <si>
    <t>ΕΘΝΙΚΑ ΜΝΗΜΟΣΥΝΑ</t>
  </si>
  <si>
    <t>1910120300</t>
  </si>
  <si>
    <t>1910121100</t>
  </si>
  <si>
    <t>1910121300</t>
  </si>
  <si>
    <t>1910121400</t>
  </si>
  <si>
    <t>1910122100</t>
  </si>
  <si>
    <t>1910122200</t>
  </si>
  <si>
    <t>1910122300</t>
  </si>
  <si>
    <t>1910122400</t>
  </si>
  <si>
    <t>1910122500</t>
  </si>
  <si>
    <t>1910122600</t>
  </si>
  <si>
    <t>1910130100</t>
  </si>
  <si>
    <t>ΣΥΝΟΔΕΙΑ ΤΟΥΡΚΟΚΥΠΡΙΩΝ</t>
  </si>
  <si>
    <t>1910130200</t>
  </si>
  <si>
    <t>1910130300</t>
  </si>
  <si>
    <t>1910131100</t>
  </si>
  <si>
    <t>1910132100</t>
  </si>
  <si>
    <t>1910132200</t>
  </si>
  <si>
    <t>1910132400</t>
  </si>
  <si>
    <t>1910141200</t>
  </si>
  <si>
    <t>ΕΛΕΓΧΟΣ ΕΠΙΒΑΤΩΝ ΑΕΡΟΔΡΟΜΙΟΥ</t>
  </si>
  <si>
    <t>1910141500</t>
  </si>
  <si>
    <t>ΕΛΕΓΧΟΣ ΕΠΙΒΑΤΩΝ ΛΙΜΑΝΙΟΥ(ΑΚΤΙΝ.ΜΗΧΑΝ.)</t>
  </si>
  <si>
    <t>1910142200</t>
  </si>
  <si>
    <t>1910142400</t>
  </si>
  <si>
    <t>1910151500</t>
  </si>
  <si>
    <t>ΘΕΟΦΑΝΕΙΑ</t>
  </si>
  <si>
    <t>1910152200</t>
  </si>
  <si>
    <t>1910152300</t>
  </si>
  <si>
    <t>1910152400</t>
  </si>
  <si>
    <t>1910152500</t>
  </si>
  <si>
    <t>1910162200</t>
  </si>
  <si>
    <t>ΚΑΡΝΑΒΑΛΙ</t>
  </si>
  <si>
    <t>1910162300</t>
  </si>
  <si>
    <t>1910162400</t>
  </si>
  <si>
    <t>ΚΑΡΝΑΒΑΛΛΙ</t>
  </si>
  <si>
    <t>1910162500</t>
  </si>
  <si>
    <t>1910172200</t>
  </si>
  <si>
    <t>ΚΑΤΑΚΛΥΣΜΟΣ</t>
  </si>
  <si>
    <t>1910172300</t>
  </si>
  <si>
    <t>1910172400</t>
  </si>
  <si>
    <t>1910172500</t>
  </si>
  <si>
    <t>1910181400</t>
  </si>
  <si>
    <t>ΦΡΟΥΡΗΣΗ ΣΤΡΑΤΙΩΤΙΚΟΥ ΥΛΙΚΟΥ</t>
  </si>
  <si>
    <t>1910181500</t>
  </si>
  <si>
    <t>1910182300</t>
  </si>
  <si>
    <t>ΦΡΟΥΡΗΣΗ ΣΤΡΑΤΙΩΤΙΚΟΥ ΥΛΙΚΟΥ-ΛΕΜΕΣΟΣ</t>
  </si>
  <si>
    <t>1910182800</t>
  </si>
  <si>
    <t>ΥΠΕΡΩΡΙΕΣ-ΦΡΟΥΡΗΣΗ ΣΤΡΑΤΙΩΤΙΚΟΥ ΥΛΙΚΟΥ</t>
  </si>
  <si>
    <t>1910192100</t>
  </si>
  <si>
    <t>ΦΡΟΥΡΗΣΗ ΛΕΙΨΑΝΩΝ ΑΓΝΟΟΥΜΕΝΩΝ</t>
  </si>
  <si>
    <t>1910200200</t>
  </si>
  <si>
    <t>ΡΥΘΜΙΣΗ ΤΡΟΧΑΙΑΣ ΚΙΝΗΣΗΣ</t>
  </si>
  <si>
    <t>1910202100</t>
  </si>
  <si>
    <t>1910202200</t>
  </si>
  <si>
    <t>1910202300</t>
  </si>
  <si>
    <t>1910202400</t>
  </si>
  <si>
    <t>1910202500</t>
  </si>
  <si>
    <t>1910202600</t>
  </si>
  <si>
    <t>1910211400</t>
  </si>
  <si>
    <t>ΥΠΕΡΩΡΙΕΣ-ΑΣΦΑΛΕΙΑ ΠΡΕΣΒΕΙΩΝ</t>
  </si>
  <si>
    <t>1910211500</t>
  </si>
  <si>
    <t>ΣΥΝΟΔΕΙΑ ΠΡΟΕΔΡΙΚΟΥ ΣΚΑΦΟΥΣ</t>
  </si>
  <si>
    <t>1910212100</t>
  </si>
  <si>
    <t>ΑΥΞΗΜΕΝΑ ΜΕΤΡΑ ΑΣΦΑΛΕΙΑΣ ΣΤΙΣ ΠΡΕΣΒΕΙΕΣ</t>
  </si>
  <si>
    <t>1910212101</t>
  </si>
  <si>
    <t>ΑΣΦΑΛΕΙΑ ΠΡΕΣΒΕΙΑΣ Η.Π.Α.</t>
  </si>
  <si>
    <t>1910212102</t>
  </si>
  <si>
    <t>ΑΣΦΑΛΕΙΑ ΠΡΕΣΒΕΙΑΣ ΙΣΡΑΗΛ</t>
  </si>
  <si>
    <t>1910231101</t>
  </si>
  <si>
    <t>ΟΔΟΦΡ.ΛΗΔΡΑ ΠΑΛΑΣ-ΣΗΜΕΙΟ ΔΙΕΛΕΥΣΗΣ (ΚΥΠ)</t>
  </si>
  <si>
    <t>1910231102</t>
  </si>
  <si>
    <t>ΟΔΟΦΡ.ΑΓ.ΔΟΜΕΤΙΟΥ-ΣΗΜΕΙΟ ΔΙΕΛΕΥΣΗΣ (ΚΥΠ)</t>
  </si>
  <si>
    <t>1910231103</t>
  </si>
  <si>
    <t>ΟΔΟΦΡ.ΠΥΛΑΣ-ΣΗΜΕΙΟ ΔΙΕΛΕΥΣΗΣ (ΚΥΠ)</t>
  </si>
  <si>
    <t>1910231104</t>
  </si>
  <si>
    <t>ΟΔΟΦΡ.ΠΕΡΓΑΜΟΥ-ΣΗΜΕΙΟ ΔΙΕΛΕΥΣΗΣ (ΚΥΠ)</t>
  </si>
  <si>
    <t>1910232101</t>
  </si>
  <si>
    <t>Οδοφ. ΛΗΔΡΑ ΠΑΛΑΣ-Σημείο διέλευσης</t>
  </si>
  <si>
    <t>1910232102</t>
  </si>
  <si>
    <t>Οδοφρ. Αγ.Δομετίου-Σημείο διέλευσης</t>
  </si>
  <si>
    <t>1910232201</t>
  </si>
  <si>
    <t>Οδοφρ. Πύλας- Σημείο Διέλευσης</t>
  </si>
  <si>
    <t>1910232202</t>
  </si>
  <si>
    <t>ΟΔΟΦΡ.ΠΕΡΓΑΜΟΥ-ΣΗΜΕΙΟ ΔΙΕΛΕΥΣΗΣ ΛΑΡΝΑΚΑ</t>
  </si>
  <si>
    <t>1910232302</t>
  </si>
  <si>
    <t>ΟΔΟΦΡ.ΑΓ.ΔΟΜΕΤΙΟΥ-ΣΗΜΕΙΟ ΔΙΕΛΕΥΣΗΣ ΛΕΜΕΣ</t>
  </si>
  <si>
    <t>1910241203</t>
  </si>
  <si>
    <t>ΥΠΕΡΩΡΙΕΣ-ΠΟΛΙΤΙΚΟ ΑΣΥΛΟ</t>
  </si>
  <si>
    <t>1910242100</t>
  </si>
  <si>
    <t>1910252100</t>
  </si>
  <si>
    <t>ΦΡΟΥΡΗΣΗ ΥΠΟΥΡΓΕΙΟΥ ΕΣΩΤΕΡΙΚΩΝ</t>
  </si>
  <si>
    <t>1910261400</t>
  </si>
  <si>
    <t>ΠΡΟΣΤΑΣΙΑ ΜΑΡΤΥΡΩΝ</t>
  </si>
  <si>
    <t>1910262100</t>
  </si>
  <si>
    <t>1910262300</t>
  </si>
  <si>
    <t>1910300200</t>
  </si>
  <si>
    <t>ΑΣΦΑΛΕΙΑ ΜΕΤΑΦΟΡΑΣ ΤΩΝ ΕΥΡΩ</t>
  </si>
  <si>
    <t>1910301400</t>
  </si>
  <si>
    <t>1910301500</t>
  </si>
  <si>
    <t>1910302100</t>
  </si>
  <si>
    <t>1910302200</t>
  </si>
  <si>
    <t>1910302300</t>
  </si>
  <si>
    <t>1910302400</t>
  </si>
  <si>
    <t>1910302500</t>
  </si>
  <si>
    <t>1910302600</t>
  </si>
  <si>
    <t>1910401200</t>
  </si>
  <si>
    <t>ΤΑΜ.ΕΠΙΣΤΡΟΦΩΝ(ΕΥΡΩΠΑΙΚΗ ΕΝΩΣΗ)-Υ.Α.&amp;Μ.</t>
  </si>
  <si>
    <t>1910401400</t>
  </si>
  <si>
    <t>ΑΣΦΑΛΕΙΑ ΚΥΒ.ΚΤΙΡΙΩΝ-Μ.Μ.Α.Δ</t>
  </si>
  <si>
    <t>1910402100</t>
  </si>
  <si>
    <t>ΑΣΦΑΛΕΙΑ ΚΥΒ.ΚΤΙΡΙΩΝ-ΛΕΥΚΩΣΙΑ</t>
  </si>
  <si>
    <t>1910402200</t>
  </si>
  <si>
    <t>ΑΣΦΑΛΕΙΑ ΚΥΒ.ΚΤΙΡΙΩΝ-ΛΑΡΝΑΚΑ</t>
  </si>
  <si>
    <t>1910402300</t>
  </si>
  <si>
    <t>ΑΣΦΑΛΕΙΑ ΚΥΒ.ΚΤΙΡΙΩΝ-ΛΕΜΕΣΟΣ</t>
  </si>
  <si>
    <t>1910402400</t>
  </si>
  <si>
    <t>ΑΣΦΑΛΕΙΑ ΚΥΒ.ΚΤΙΡΙΩΝ-ΠΑΦΟΣ</t>
  </si>
  <si>
    <t>1910402500</t>
  </si>
  <si>
    <t>ΑΣΦΑΛΕΙΑ ΚΥΒ.ΚΤΙΡΙΩΝ-ΑΜΜΟΧΩΣΤΟΣ</t>
  </si>
  <si>
    <t>1910402600</t>
  </si>
  <si>
    <t>ΑΣΦΑΛΕΙΑ ΚΥΒ.ΚΤΙΡΙΩΝ-ΜΟΡΦΟΥ</t>
  </si>
  <si>
    <t>1910500100</t>
  </si>
  <si>
    <t>ΠΡΟΕΔΡΙΑ ΤΟΥ ΣΥΜΒΟΥΛΙΟΥ ΤΗΣ ΕΕ-ΤΜΗΜΑ Α΄</t>
  </si>
  <si>
    <t>1910500200</t>
  </si>
  <si>
    <t>ΠΡΟΕΔΡΙΑ ΤΟΥ ΣΥΜΒΟΥΛΙΟΥ ΤΗΣ ΕΕ-ΤΜΗΜΑ Β΄</t>
  </si>
  <si>
    <t>1910500600</t>
  </si>
  <si>
    <t>ΠΡΟΕΔΡΙΑ ΤΟΥ ΣΥΜΒΟΥΛΙΟΥ ΤΗΣ ΕΕ-ΥΠ.ΕΓ.Ε.</t>
  </si>
  <si>
    <t>1910501400</t>
  </si>
  <si>
    <t>ΠΡΟΕΔΡΙΑ ΤΟΥ ΣΥΜΒΟΥΛΙΟΥ ΤΗΣ ΕΕ-Μ.Μ.Α.Δ</t>
  </si>
  <si>
    <t>1910502100</t>
  </si>
  <si>
    <t>ΠΡΟΕΔΡΙΑ ΤΟΥ ΣΥΜΒΟΥΛΙΟΥ ΤΗΣ ΕΕ-ΛΕΥΚΩΣΙΑ</t>
  </si>
  <si>
    <t>1910502800</t>
  </si>
  <si>
    <t>ΠΡΟΕΔΡΙΑ ΤΟΥ ΣΥΜΒΟΥΛΙΟΥ ΤΗΣ ΕΕ-ΠΥΡ.ΥΠΗΡ.</t>
  </si>
  <si>
    <t>1910990100</t>
  </si>
  <si>
    <t>ΥΠΕΡΩΡΙΕΣ ΔΙΑΦΟΡΕΣ</t>
  </si>
  <si>
    <t>1910990200</t>
  </si>
  <si>
    <t>1910990300</t>
  </si>
  <si>
    <t>1910990400</t>
  </si>
  <si>
    <t>1910990500</t>
  </si>
  <si>
    <t>1910990600</t>
  </si>
  <si>
    <t>ΥΠΕΡΩΡΙΕΣ-ΔΙΑΦΟΡΕΣ</t>
  </si>
  <si>
    <t>1910991100</t>
  </si>
  <si>
    <t>1910991200</t>
  </si>
  <si>
    <t>1910991300</t>
  </si>
  <si>
    <t>1910991400</t>
  </si>
  <si>
    <t>1910991500</t>
  </si>
  <si>
    <t>1910991600</t>
  </si>
  <si>
    <t>1910991700</t>
  </si>
  <si>
    <t>1910992100</t>
  </si>
  <si>
    <t>1910992200</t>
  </si>
  <si>
    <t>1910992300</t>
  </si>
  <si>
    <t>1910992400</t>
  </si>
  <si>
    <t>1910992500</t>
  </si>
  <si>
    <t>1910992600</t>
  </si>
  <si>
    <t>ΥΠΕΡΩΡΙΕΣ ΔΙΑΦ0ΡΕΣ</t>
  </si>
  <si>
    <t>1910992800</t>
  </si>
  <si>
    <t>192</t>
  </si>
  <si>
    <t>COMMUTED ALL. FOR  SERV. AFTER NORM. HRS</t>
  </si>
  <si>
    <t>BB HH XX 262</t>
  </si>
  <si>
    <t>193</t>
  </si>
  <si>
    <t>AFTERNOON &amp; NIGHT SHIFT DUTY ALL.</t>
  </si>
  <si>
    <t>BB HH XX 263</t>
  </si>
  <si>
    <t>194</t>
  </si>
  <si>
    <t>ALL. FOR SERVICE REND. ON SUNDAYS &amp; HOL.</t>
  </si>
  <si>
    <t>BB HH XX 264</t>
  </si>
  <si>
    <t>195</t>
  </si>
  <si>
    <t>ALLOWANCE TO OFFICERS ON CALL</t>
  </si>
  <si>
    <t>BB HH XX 265</t>
  </si>
  <si>
    <t>196</t>
  </si>
  <si>
    <t>ALL.FOR AFTER NORMAL OFF.HOURS LAND&amp;SUR.</t>
  </si>
  <si>
    <t>197</t>
  </si>
  <si>
    <t>ALL.FOR AFTER NORMAL OFF.HOURS LANDS&amp;SUR</t>
  </si>
  <si>
    <t>198</t>
  </si>
  <si>
    <t>2--22-156</t>
  </si>
  <si>
    <t>ΕΠΙΔΟΜΑ-ΕΓΓΡΑΦΗ ΑΣΘΕΝΩΝ-ΑΥΔΗΜΟΥ</t>
  </si>
  <si>
    <t>22-0202251264</t>
  </si>
  <si>
    <t>2-22-145</t>
  </si>
  <si>
    <t>ΕΠΙΔ. ΝΟΣΗΛ. ΛΕΙΤ. ΑΓΡΟΤΙΚΩΝ ΠΕΡΙΟΧΩΝ</t>
  </si>
  <si>
    <t>22-0201200205</t>
  </si>
  <si>
    <t>2-22-146</t>
  </si>
  <si>
    <t>ΕΠΙΔΟΜΑ-ΕΓΓΡΑΦΗ ΑΣΘΕΝΩΝ-ΕΥΡΥΧΟΥ</t>
  </si>
  <si>
    <t>22-0202212264</t>
  </si>
  <si>
    <t>2-22-147</t>
  </si>
  <si>
    <t>ΕΠΙΔΟΜΑ-ΕΓΓΡΑΦΗ ΑΣΘΕΝΩΝ-ΠΕΔΟΥΛΑΣ</t>
  </si>
  <si>
    <t>2-22-148</t>
  </si>
  <si>
    <t>ΕΠΙΔΟΜΑ-ΕΓΓΡΑΦΗ ΑΣΘΕΝΩΝ-ΚΑΜΠΟΣ</t>
  </si>
  <si>
    <t>2-22-149</t>
  </si>
  <si>
    <t>ΕΠΙΔΟΜΑ-ΕΓΓΡΑΦΗ ΑΣΘΕΝΩΝ-ΣΤΡΟΒΟΛΟΣ</t>
  </si>
  <si>
    <t>2-22-150</t>
  </si>
  <si>
    <t>ΕΠΙΔΟΜΑ-ΕΓΓΡΑΦΗ ΑΣΘΕΝΩΝ-ΔΑΛΙ</t>
  </si>
  <si>
    <t>2-22-151</t>
  </si>
  <si>
    <t>ΕΠΙΔΟΜΑ-ΕΓΓΡΑΦΗ ΑΣΘΕΝΩΝ-ΑΚΑΚΙ</t>
  </si>
  <si>
    <t>2-22-152</t>
  </si>
  <si>
    <t>ΕΠΙΔΟΜΑ-ΕΓΓΡΑΦΗ ΑΣΘΕΝΩΝ-ΚΛΗΡΟΥ</t>
  </si>
  <si>
    <t>2-22-153</t>
  </si>
  <si>
    <t>ΕΠΙΔΟΜΑ-ΕΓΓΡΑΦΗ ΑΣΘΕΝΩΝ-ΔΕΥΤΕΡΑ</t>
  </si>
  <si>
    <t>2-22-154</t>
  </si>
  <si>
    <t>ΕΠΙΔΟΜΑ-ΕΓΓΡΑΦΗ ΑΣΘΕΝΩΝ-ΠΛΑΤΡΕΣ</t>
  </si>
  <si>
    <t>2-22-155</t>
  </si>
  <si>
    <t>ΕΠΙΔΟΜΑ-ΕΓΓΡΑΦΗ ΑΣΘΕΝΩΝ-ΑΓΡΟΣ</t>
  </si>
  <si>
    <t>2-22-156</t>
  </si>
  <si>
    <t>2-22-157</t>
  </si>
  <si>
    <t>ΕΠΙΔΟΜΑ-ΕΓΓΡΑΦΗ ΑΣΘΕΝΩΝ-ΟΜΟΔΟΣ</t>
  </si>
  <si>
    <t>2-22-158</t>
  </si>
  <si>
    <t>ΕΠΙΔΟΜΑ-ΕΓΓΡΑΦΗ ΑΣΘΕΝΩΝ-ΠΑΧΝΑ</t>
  </si>
  <si>
    <t>2-22-159</t>
  </si>
  <si>
    <t>ΕΠΙΔΟΜΑ-ΕΓΓΡΑΦΗ ΑΣΘΕΝΩΝ-ΛΕΥΚΑΡΑ</t>
  </si>
  <si>
    <t>22-0202241264</t>
  </si>
  <si>
    <t>2-22-160</t>
  </si>
  <si>
    <t>ΕΠΙΔΟΜΑ-ΕΓΓΡΑΦΗ ΑΣΘΕΝΩΝ-ΚΟΦΙΝΟΥ</t>
  </si>
  <si>
    <t>2-22-161</t>
  </si>
  <si>
    <t>ΕΠΙΔΟΜΑ-ΕΓΓΡΑΦΗ ΑΣΘΕΝΩΝ-ΠΥΡΓΟΣ</t>
  </si>
  <si>
    <t>22-0202261264</t>
  </si>
  <si>
    <t>2-22-162</t>
  </si>
  <si>
    <t>ΕΠΙΔΟΜΑ-ΕΓΓΡΑΦΗ ΑΣΘΕΝΩΝ-ΠΑΝΑΓΙΑ</t>
  </si>
  <si>
    <t>2-22-163</t>
  </si>
  <si>
    <t>ΕΠΙΔΟΜΑ-ΕΓΓΡΑΦΗ ΑΣΘΕΝΩΝ-ΣΑΛΑΜΙΟΥ</t>
  </si>
  <si>
    <t>2-22-164</t>
  </si>
  <si>
    <t>ΕΠΙΔΟΜΑ-ΕΓΓΡΑΦΗ ΑΣΘΕΝΩΝ-ΦΟΙΤΗ</t>
  </si>
  <si>
    <t>2-22-165</t>
  </si>
  <si>
    <t>ΕΠΙΔΟΜΑΤΑ ΕΓΓΡΑΦΗΣ ΑΣΘΕΝΩΝ-ΚΕΛΛΑΚΙ</t>
  </si>
  <si>
    <t>20-01-103</t>
  </si>
  <si>
    <t>ΔΕΙΓΜΑΤΟΛΗΠΤΕΣ ΚΑΑΝ</t>
  </si>
  <si>
    <t>20-0301200103</t>
  </si>
  <si>
    <t>20-01-126</t>
  </si>
  <si>
    <t>ΑΞΙΟΠ. ΝΕΩΝ ΤΕΧΝΟΛΟΓΙΩΝ-ΒΙΟΥ ΜΑΘΗΣΗΣ</t>
  </si>
  <si>
    <t>20-0501371126</t>
  </si>
  <si>
    <t>20-01-134</t>
  </si>
  <si>
    <t>ΟΡΓΑΝ.ΤΗΣ ΤΕΧΝΙΚΗΣ ΚΑΙ ΕΠΑΓΓΕΛΜΑΤΙΚΗΣ</t>
  </si>
  <si>
    <t>20-0501371134</t>
  </si>
  <si>
    <t>20-01-135</t>
  </si>
  <si>
    <t>ΕΡΓΑ ΑΠΟ ΚΟΙΝ.ΠΟΡΟΥΣ-ΑΝΑΒ.ΣΥΣΤ.ΜΑΘΗΤΕΙΑΣ</t>
  </si>
  <si>
    <t>20-0501371135</t>
  </si>
  <si>
    <t>20-01-138</t>
  </si>
  <si>
    <t>ΕΝΤΑΞΗ ΤΕΧΝΟΛ.ΠΛΗΡ.ΣΤΗ ΜΑΘ.ΔΙΑΔΙΚΑΣΙΑ</t>
  </si>
  <si>
    <t>20-0501371138</t>
  </si>
  <si>
    <t>20-01-168</t>
  </si>
  <si>
    <t>ΠΡΟΓΡΑΜΜΑ ΖΕΠ</t>
  </si>
  <si>
    <t>20-0501371168</t>
  </si>
  <si>
    <t>20-01-207</t>
  </si>
  <si>
    <t>ΑΝΑΠΤΥΞΗ ΤΗΣ Τ&amp;Ε ΕΚΠΑΙΔΕΥΣΗΣ</t>
  </si>
  <si>
    <t>20-0501371207</t>
  </si>
  <si>
    <t>20-01-261</t>
  </si>
  <si>
    <t>20-0201200261</t>
  </si>
  <si>
    <t>20-01-339</t>
  </si>
  <si>
    <t>ΥΠΟΠ.ΜΕΤΡΩΝ ΣΤΑ ΠΛΑΙΣΙΑ ΕΚΠΑΙΔ.ΜΕΤΑΡΥΘ.</t>
  </si>
  <si>
    <t>20-01-525</t>
  </si>
  <si>
    <t>ΣΥΜΜΜΕΤΟΧΗ ΣΕ ΠΡΟΓΡΑΜ. ΕΥΡΩΠΑΙΚΗΣ ΕΝΩΣΗΣ</t>
  </si>
  <si>
    <t>20-0301371525</t>
  </si>
  <si>
    <t>20-01-717</t>
  </si>
  <si>
    <t>20-02-262</t>
  </si>
  <si>
    <t>ΥΠΕΡΩΡΙΕΣ-ΑΝΩΤ.&amp;ΑΝΩΤ.ΕΚΠΑΙΔΕΥΣΗ</t>
  </si>
  <si>
    <t>20-0202200262</t>
  </si>
  <si>
    <t>20-03-112</t>
  </si>
  <si>
    <t>ΑΝΑΠΛΗΡΩΣΕΙΣ ΠΕΡΙΟΔΩΝ ΔΙΔΑΣΚΑΛΙΑΣ</t>
  </si>
  <si>
    <t>20-03-116</t>
  </si>
  <si>
    <t>ΑΜΟΙΒΕΣ ΘΕΜΑΤΟΘΕΤΩΝ,ΔΙΟΡΘΩΤΩΝ ΚΑΙ ΑΛΛΩΝ</t>
  </si>
  <si>
    <t>20-0203200116</t>
  </si>
  <si>
    <t>20-03-149</t>
  </si>
  <si>
    <t>ΥΠΕΡΩΡΙΕΣ-ΜΑΕΣΤΡΟΙ ΕΠΑΡΧΙΑΚΗΣ ΟΡΧΗΣΤΡΑΣ</t>
  </si>
  <si>
    <t>20-0303313149</t>
  </si>
  <si>
    <t>20-03-261</t>
  </si>
  <si>
    <t>ΥΠΕΡΩΡΙΕΣ-ΜΕΣΗ ΕΚΠΑΙΔΕΥΣΗ</t>
  </si>
  <si>
    <t>20-0203200261</t>
  </si>
  <si>
    <t>20-03-302</t>
  </si>
  <si>
    <t>ΥΠΕΡΩΡΙΕΣ ΕΠΙΜΕΛΗΤΩΝ</t>
  </si>
  <si>
    <t>20-0403200302</t>
  </si>
  <si>
    <t>20-03-318</t>
  </si>
  <si>
    <t>ΔΙΑΓ.ΗΜΕΡΑ ΤΩΝ ΣΧ. ΤΗΣ ΕΥΡΩΠΗΣ</t>
  </si>
  <si>
    <t>20-0403200318</t>
  </si>
  <si>
    <t>20-03-717</t>
  </si>
  <si>
    <t>ΛΕΙΤΟΥΡΓΙΑ ΕΡΓΑΣΤ. ΖΕΠ ΦΑΝΕΡΩΜΕΝΗΣ</t>
  </si>
  <si>
    <t>20-03-752</t>
  </si>
  <si>
    <t>ΜΕΣΗ ΕΚΠΑΙΔΕΥΣΗ-ΑΓΟΡΑ ΛΟΓΙΣ.ΠΡΟΓΡΑΜΜΑΤΩΝ</t>
  </si>
  <si>
    <t>20-0703317752</t>
  </si>
  <si>
    <t>20-04-112</t>
  </si>
  <si>
    <t>ΑΠΑΣΧΟΛΗΣΗ ΕΚΠΑΙΔ.ΚΑΙ ΑΛΛΟΥ ΠΡΟΣΩΠΙΚΟΥ</t>
  </si>
  <si>
    <t>20-0204200112</t>
  </si>
  <si>
    <t>20-04-115</t>
  </si>
  <si>
    <t>ΠΡΟΣΩΡ. ΑΝΑΠΛΗΡ. ΔΙΟΡΙΣΜΟΙ ΕΚΠΑΙΔΕΥΤΙΚΩΝ</t>
  </si>
  <si>
    <t>20-0204200115</t>
  </si>
  <si>
    <t>20-04-261</t>
  </si>
  <si>
    <t>ΥΠΕΡΩΡΙΕΣ-ΜΕΣΗ ΤΕΧΝΙΚΗ&amp;ΕΠΑΓΓ.ΕΚΠΑΙΔΕΥΣΗ</t>
  </si>
  <si>
    <t>20-0204200261</t>
  </si>
  <si>
    <t>20-05-314</t>
  </si>
  <si>
    <t>ΕΠΙΔΟΜΑ/ΦΙΛΟΔΩΡΗΜΑ ΦΙΛΟΞ.ΜΑΘΗΤΩΝ</t>
  </si>
  <si>
    <t>20-0405200314</t>
  </si>
  <si>
    <t>20-05-324</t>
  </si>
  <si>
    <t>ΕΠΙΔΟΜΑ/ΦΙΛΟΔΩΡΗΜΑ ΚΑΤΑΣΚΗΝΩΣΕΩΝ</t>
  </si>
  <si>
    <t>20-0405200324</t>
  </si>
  <si>
    <t>20-05-752</t>
  </si>
  <si>
    <t>ΔΗΜ.ΕΚΠΑΙΔΕΥΣΗ-ΑΓΟΡΑ ΛΟΓΙΣΜ.ΠΡΟΓΡΑΜΜΑΤΩΝ</t>
  </si>
  <si>
    <t>20-0705332752</t>
  </si>
  <si>
    <t>20-06-502</t>
  </si>
  <si>
    <t>ΥΠΕΡΩΡΙΕΣ - ΠΑΙΔΑΓΩΓΙΚΟ ΙΝΣΤΙΤΟΥΤΟ</t>
  </si>
  <si>
    <t>20-0306300502</t>
  </si>
  <si>
    <t>20-06-525</t>
  </si>
  <si>
    <t>ΥΠΕΡΩΡΙΕΣ-ΠΑΙΔΑΓΩΓΙΚΟ ΙΝΣΤΙΤΟΥΤΟ</t>
  </si>
  <si>
    <t>20-0306371525</t>
  </si>
  <si>
    <t>20-08-261</t>
  </si>
  <si>
    <t>ΥΠΕΡΩΡΙΕΣ/ΠΟΛΙΤΙΣΤΙΚΕΣ ΥΠΗΡΕΣΙΕΣ</t>
  </si>
  <si>
    <t>20-0208200261</t>
  </si>
  <si>
    <t>20-08-262</t>
  </si>
  <si>
    <t>ΥΠΕΡΩΡΙΕΣ-ΠΟΛΙΤΙΣΤΙΚΕΣ ΥΠΗΡΕΣΙΕΣ</t>
  </si>
  <si>
    <t>20-0208200262</t>
  </si>
  <si>
    <t>2001-14104</t>
  </si>
  <si>
    <t>ΑΝΤΙΜΙΣΘΙΑ ΠΡΟΕΔΡΟΥ ΚΑΙ ΜΕΛΩΝ ΕΠΙΤΡΟΠΗΣ</t>
  </si>
  <si>
    <t>20-0301214104</t>
  </si>
  <si>
    <t>2002-13103</t>
  </si>
  <si>
    <t>ΕΠΙΔΟΜΑΤΑ ΕΤΕ</t>
  </si>
  <si>
    <t>20-0302213103</t>
  </si>
  <si>
    <t>2002-13104</t>
  </si>
  <si>
    <t>ΕΠΙΔΟΜΑΤΑ ΣΕΤΕ</t>
  </si>
  <si>
    <t>20-0302213104</t>
  </si>
  <si>
    <t>20A-01</t>
  </si>
  <si>
    <t>OVERTIME ALL.</t>
  </si>
  <si>
    <t>12-0206200261</t>
  </si>
  <si>
    <t>20A-02</t>
  </si>
  <si>
    <t>20A-03</t>
  </si>
  <si>
    <t>20A-04</t>
  </si>
  <si>
    <t>20A-05</t>
  </si>
  <si>
    <t>20A-06</t>
  </si>
  <si>
    <t>20A-07</t>
  </si>
  <si>
    <t>20A-08</t>
  </si>
  <si>
    <t>20A-09</t>
  </si>
  <si>
    <t>21-01-104</t>
  </si>
  <si>
    <t>ΑΝΤΙΜΙΣΘΙΑ ATLAS</t>
  </si>
  <si>
    <t>21-0301200104</t>
  </si>
  <si>
    <t>21-01-141</t>
  </si>
  <si>
    <t>ΑΠΟΖΗΜΙΩΣΗ MEDEVAC</t>
  </si>
  <si>
    <t>21-0301213141</t>
  </si>
  <si>
    <t>21-01-261</t>
  </si>
  <si>
    <t>21-0201200261</t>
  </si>
  <si>
    <t>21-02-035</t>
  </si>
  <si>
    <t>ΔΗΜΟΣΙΑ ΕΡΓΑ - ΕΞΟΔΑ ΕΞΕΤΑΣΕΩΝ</t>
  </si>
  <si>
    <t>21-0302200035</t>
  </si>
  <si>
    <t>21-05-261</t>
  </si>
  <si>
    <t>ΥΠΕΡΩΡΙΕΣ - ΗΛΕΚΤΡΟΝΙΚΩΝ ΕΠΙΚΟΙΝΩΝΙΩΝ</t>
  </si>
  <si>
    <t>21-0205200261</t>
  </si>
  <si>
    <t>21-10-282</t>
  </si>
  <si>
    <t>ΕΞΟΔΑ ΕΞΕΤΑΣΕΩΝ-ΤΜ. ΕΜΠΟΡΙΚΗΣ ΝΑΥΤΗΛΙΑΣ</t>
  </si>
  <si>
    <t>21-0310200035</t>
  </si>
  <si>
    <t>21-10-525</t>
  </si>
  <si>
    <t>ΠΡΟΓΡΑΜΜΑ LIFE</t>
  </si>
  <si>
    <t>21-0310371525</t>
  </si>
  <si>
    <t>21-11-261</t>
  </si>
  <si>
    <t>ΥΠΕΡΩΡΙΕΣ-ΑΝΑΘΕΩΡ. ΑΡΧΗ ΑΔΕΙΩΝ</t>
  </si>
  <si>
    <t>21-0201211261</t>
  </si>
  <si>
    <t>21-13-035</t>
  </si>
  <si>
    <t>21-0313200035</t>
  </si>
  <si>
    <t>21-13-129</t>
  </si>
  <si>
    <t>ΕΦΑΡΜΟΓΗ ΝΟΜΟΘΕΣΙΩΝ</t>
  </si>
  <si>
    <t>21-0313200129</t>
  </si>
  <si>
    <t>22-002-502</t>
  </si>
  <si>
    <t>ΔΙΑΛΕΞΕΙΣ-ΔΙΑΣΩΣΤΗΣ</t>
  </si>
  <si>
    <t>22-0302200502</t>
  </si>
  <si>
    <t>22-01-103</t>
  </si>
  <si>
    <t>ΥΠΕΡ.ΑΠΑΣΧ.ΓΡΑΜ.ΨΥΧ.ΑΣΘΕΝΩΝ</t>
  </si>
  <si>
    <t>22-0301200103</t>
  </si>
  <si>
    <t>22-01-499</t>
  </si>
  <si>
    <t>ΑΝΤΙΝΑΡΚΩΤΙΚΟ ΣΥΜΒΟΥΛΙΟ</t>
  </si>
  <si>
    <t>0222012004990</t>
  </si>
  <si>
    <t>22-02-145</t>
  </si>
  <si>
    <t>0222022001450</t>
  </si>
  <si>
    <t>22-02-262</t>
  </si>
  <si>
    <t>ΒΟΗΘΟΣ ΝΕΚΡΟΤΟΜΕΙΟΥ</t>
  </si>
  <si>
    <t>22-0202241262</t>
  </si>
  <si>
    <t>22-02-502</t>
  </si>
  <si>
    <t>ΕΠΙΤΗΡΗΤΕΣ ΕΞΕΤΑΣΤΙΚΟΥ ΚΕΝΤΡΟΥ</t>
  </si>
  <si>
    <t>22-02-525</t>
  </si>
  <si>
    <t>ΣΥΜΜΕΤΟΧΗ ΣΕ ΠΡΟΓΡΑΜΜΑΤΑ ΕΥΡ. ΕΝΩΣΗΣ</t>
  </si>
  <si>
    <t>22-0302371525</t>
  </si>
  <si>
    <t>22-02-892</t>
  </si>
  <si>
    <t>ΕΡΕΥΝΗΤΙΚΑ ΠΡΟΓΡΑΜΜΑΤΑ ΙΠΕ</t>
  </si>
  <si>
    <t>22-0502300892</t>
  </si>
  <si>
    <t>22-03-230</t>
  </si>
  <si>
    <t>ΥΠΕΡΩΡΙΕΣ-ΣΥΜΒΟΥΛΕΥΤΙΚΑ ΔΙΚΑΙΩΜΑΤΑ</t>
  </si>
  <si>
    <t>22-0203200230</t>
  </si>
  <si>
    <t>22-03-525</t>
  </si>
  <si>
    <t>22-0303371525</t>
  </si>
  <si>
    <t>22-05-265</t>
  </si>
  <si>
    <t>ΕΠΙΔΟΜΑ ΑΝΑΜΟΝΗΣ ΦΑΡΜΑΚΟΠΟΙΩΝ</t>
  </si>
  <si>
    <t>22-0205200265</t>
  </si>
  <si>
    <t>22-06-525</t>
  </si>
  <si>
    <t>ΣΥΜΜΕΤΟΧΗ ΣΕ ΠΡΟΓΡ. ΕΥΡΩΠΑΙΚΗΣ ΕΝΩΣΗΣ</t>
  </si>
  <si>
    <t>22-0306371525</t>
  </si>
  <si>
    <t>22-06-892</t>
  </si>
  <si>
    <t>ΣΥΜΜΕΤΟΧΗ ΣΕ ΠΡΟΓΡ.ΕΚΤΟΣ ΕΥΡΩΠ.ΕΝΩΣΗΣ</t>
  </si>
  <si>
    <t>22-0506300892</t>
  </si>
  <si>
    <t>22-1-261</t>
  </si>
  <si>
    <t>ΝΕΟ Γ.Ν. ΛΣΙΑΣ-ΕΠΙΔ.ΕΥΘΥΝΗΣ ΚΛΙΝΙΚΗΣ</t>
  </si>
  <si>
    <t>22-0202214261</t>
  </si>
  <si>
    <t>22-12-261</t>
  </si>
  <si>
    <t>ΝΟΣΟΚΟΜΕΙΟ ΑΡΧ. ΜΑΚΑΡΙΟΣ-ΥΠΕΡΩΡ.ΑΜΟΙΒΗ</t>
  </si>
  <si>
    <t>22-0202212261</t>
  </si>
  <si>
    <t>22-14-261</t>
  </si>
  <si>
    <t>ΓΕΝΙΚΟ ΝΟΣΟΚΟΜΕΙΟ Λ/ΣΙΑΣ-ΥΠΕΡΩΡ.ΑΜΟΙΒΗ</t>
  </si>
  <si>
    <t>22-17-261</t>
  </si>
  <si>
    <t>22-0202217261</t>
  </si>
  <si>
    <t>22-17-262</t>
  </si>
  <si>
    <t>ΚΑΤ ΑΠΟΚΟΠΗ ΥΠΕΡΩΡΙΑ-ΕΛΕΥΘΕΡΟΕΠΙΚ.ΠΛΟΙΩΝ</t>
  </si>
  <si>
    <t>22-0202217262</t>
  </si>
  <si>
    <t>22-2-261</t>
  </si>
  <si>
    <t>ΝΟΣΟΚ.ΑΡΧ.ΜΑΚΑΡΙΟΣ-ΕΠΙΔ.ΕΥΘΥΝΗΣ ΚΛΙΝΙΚΗΣ</t>
  </si>
  <si>
    <t>22-205</t>
  </si>
  <si>
    <t>ΕΠΙΔΟΜ.ΣΕ ΛΕΙΤ.ΑΓΡΟΤΙΚΩΝ ΠΕΡΙΟΧΩΝ</t>
  </si>
  <si>
    <t>22-3-261</t>
  </si>
  <si>
    <t>ΝΕΟ ΝΟΣ.ΑΜΜΟΧΩΣΤΟΥ-ΕΠΙΔ.ΕΥΘΥΝΗΣ ΚΛΙΝΙΚΗΣ</t>
  </si>
  <si>
    <t>22-0202232261</t>
  </si>
  <si>
    <t>22-32-261</t>
  </si>
  <si>
    <t>ΓΕΝ.ΝΟΣΟΚΟΜΕΙΟ ΑΜΜΟΧΩΣΤΟΥ-ΥΠΕΡΩΡ.ΑΜΟΙΒΗ</t>
  </si>
  <si>
    <t>22-4-261</t>
  </si>
  <si>
    <t>ΓΕΝ.ΝΟΣ.ΛΑΡΝΑΚΑΣ-ΕΠΙΔ.ΕΥΘΥΝΗΣ ΚΛΙΝΙΚΗΣ</t>
  </si>
  <si>
    <t>22-0202241261</t>
  </si>
  <si>
    <t>22-41-261</t>
  </si>
  <si>
    <t>ΝΟΣΟΚΟΜΕΙΟ ΛΑΡΝΑΚΑΣ-ΥΠΕΡΩΡΙΑΚΗ ΑΜΟΙΒΗ</t>
  </si>
  <si>
    <t>22-5-261</t>
  </si>
  <si>
    <t>ΓΕΝΙΚΟ ΝΟΣ. ΛΕΜΕΣΟΥ-ΕΠ.ΕΥΘΥΝΗΣ ΚΛΙΝΙΚΗΣ</t>
  </si>
  <si>
    <t>22-0202251261</t>
  </si>
  <si>
    <t>22-51-154</t>
  </si>
  <si>
    <t>ΝΟΣ.Λ/ΣΟΥ-ΙΑΤΡΟΙ-ΚΛΙΝΙΚΗ ΓΡΙΠΠΗΣ</t>
  </si>
  <si>
    <t>22-51-261</t>
  </si>
  <si>
    <t>ΝΟΣΟΚΟΜΕΙΟ ΛΕΜΕΣΟΥ-ΥΠΕΡΩΡΙΑΚΗ ΑΜΟΙΒΗ</t>
  </si>
  <si>
    <t>22-52-261</t>
  </si>
  <si>
    <t>ΝΟΣΟΚΟΜΕΙΟ ΚΥΠΕΡΟΥΝΤΑΣ-ΥΠΕΡΩΡ.ΑΜΟΙΒΗ</t>
  </si>
  <si>
    <t>22-0202252261</t>
  </si>
  <si>
    <t>22-6-261</t>
  </si>
  <si>
    <t>ΓΕΝΙΚΟ ΝΟΣ. ΠΑΦΟΥ-ΕΠΙΔ.ΕΥΘΥΝΗΣ ΚΛΙΝΙΚΗΣ</t>
  </si>
  <si>
    <t>22-0202261261</t>
  </si>
  <si>
    <t>22-61-261</t>
  </si>
  <si>
    <t>ΝΟΣΟΚΟΜΕΙΟ ΠΑΦΟΥ-ΥΠΕΡΩΡΙΑΚΗ ΑΜΟΙΒΗ</t>
  </si>
  <si>
    <t>22-7-261</t>
  </si>
  <si>
    <t>ΝΟΣ.ΚΥΠΕΡΟΥΝΤΑΣ-ΕΠΙΔ.ΕΥΘΥΝΗΣ ΚΛΙΝΙΚΗΣ</t>
  </si>
  <si>
    <t>2201-103</t>
  </si>
  <si>
    <t>ΑΜΟΙΒΗ ΣΥΝΕΔΡ.ΕΠΙΤΡΟΠΩΝ</t>
  </si>
  <si>
    <t>2202-262</t>
  </si>
  <si>
    <t>ΓΝΩΜΑΤΕΥΣΕΙΣ ΜΑΣΤΟΓΡΑΦΙΩΝ</t>
  </si>
  <si>
    <t>24-D-410</t>
  </si>
  <si>
    <t>PROGRAMMA EPIM. KOUVANON EKPEDEFTON</t>
  </si>
  <si>
    <t>0219013004100</t>
  </si>
  <si>
    <t>26-A-282</t>
  </si>
  <si>
    <t>EXAMINATION EXPENSES,POLICE</t>
  </si>
  <si>
    <t>0218262212820</t>
  </si>
  <si>
    <t>261</t>
  </si>
  <si>
    <t>261-05-10</t>
  </si>
  <si>
    <t>01-0205210261</t>
  </si>
  <si>
    <t>262</t>
  </si>
  <si>
    <t>ΚΑΤ΄ΑΠΟΚΟΠΗ ΥΠΕΡΩΡΙΑΚΗ ΑΜΟΙΒΗ</t>
  </si>
  <si>
    <t>262-05-10</t>
  </si>
  <si>
    <t>01-0205210262</t>
  </si>
  <si>
    <t>263</t>
  </si>
  <si>
    <t>ΕΠΙΔΟΜΑ ΒΑΡΔΙΑΣ</t>
  </si>
  <si>
    <t>264</t>
  </si>
  <si>
    <t>ΕΠΙΔΟΜΑ-ΚΥΡΙΑΚΕΣ ΚΑΙ ΑΡΓΙΕΣ</t>
  </si>
  <si>
    <t>264-05-10</t>
  </si>
  <si>
    <t>01-0205210264</t>
  </si>
  <si>
    <t>265</t>
  </si>
  <si>
    <t>ΕΠΙΔΟΜΑ ΕΠΙΦΥΛΑΚΗΣ</t>
  </si>
  <si>
    <t>282</t>
  </si>
  <si>
    <t>283</t>
  </si>
  <si>
    <t>EXAM. EXPENSES FOR APPOINT. TO PUBL.SERV</t>
  </si>
  <si>
    <t>285</t>
  </si>
  <si>
    <t>CONFERENCES SEMINARS IN CYPRUS P.I.O</t>
  </si>
  <si>
    <t>0216062012859</t>
  </si>
  <si>
    <t>3-1-282</t>
  </si>
  <si>
    <t>306</t>
  </si>
  <si>
    <t>CODING OF QUESTION. FOR HEPAT. MEDICAL</t>
  </si>
  <si>
    <t>22-0301300710</t>
  </si>
  <si>
    <t>315</t>
  </si>
  <si>
    <t>OVERTIME FOR AIR SPRAYING PROJECT</t>
  </si>
  <si>
    <t>0212023353154</t>
  </si>
  <si>
    <t>31A-03</t>
  </si>
  <si>
    <t>INTERNATIONAL CONF. CENTRE (OVERTIME)</t>
  </si>
  <si>
    <t>14-4414010071</t>
  </si>
  <si>
    <t>31A-174</t>
  </si>
  <si>
    <t>REPRES ALL TO COM/SSION FOR THE PROT COM</t>
  </si>
  <si>
    <t>14-0301200048</t>
  </si>
  <si>
    <t>31A-25</t>
  </si>
  <si>
    <t>OVERT. TO COM/SSION FOR THE PROT. OF COM</t>
  </si>
  <si>
    <t>32D-04</t>
  </si>
  <si>
    <t>HIGHIER TECHNICAL INST. ( OVERTIME)</t>
  </si>
  <si>
    <t>0215063041910</t>
  </si>
  <si>
    <t>32D-06</t>
  </si>
  <si>
    <t>APPRENTICESHIP TRAINING SCHEME</t>
  </si>
  <si>
    <t>0215063021060</t>
  </si>
  <si>
    <t>34-112-062</t>
  </si>
  <si>
    <t>ΚΙΕ-ΑΠΑΣΧΟΛΗΣΗ ΔΙΔΑΚΤΙΚΟΥ &amp; ΑΛΛΟΥ ΠΡΟΣΩΠ</t>
  </si>
  <si>
    <t>345</t>
  </si>
  <si>
    <t>11-0233200461</t>
  </si>
  <si>
    <t>346</t>
  </si>
  <si>
    <t>ΥΠΕΡΩΡΙΕΣ ΚΑΙ ΕΠΙΔΟΜΑ ΒΑΡΔΙΑΣ</t>
  </si>
  <si>
    <t>347</t>
  </si>
  <si>
    <t>11-0233200263</t>
  </si>
  <si>
    <t>4120011701</t>
  </si>
  <si>
    <t>ΕΞΕΤΑΣΕΙΣ ΠΡΟΑΓΩΓΗΣ-ΕΠΙΤΗΡΗΣΗ/ΕΤΟΙΜΑΣΙΑ</t>
  </si>
  <si>
    <t>4120011702</t>
  </si>
  <si>
    <t>ΕΞΕΤΑΣΕΙΣ ΠΡΟΑΓΩΓΗΣ-ΒΑΘΜΟΛΟΓΗΣΗ</t>
  </si>
  <si>
    <t>4120011703</t>
  </si>
  <si>
    <t>ΕΞΕΤΑΣΕΙΣ ΠΡΟΑΓΩΓΗΣ - ΘΕΜΑΤΟΘΕΤΗΣΗ</t>
  </si>
  <si>
    <t>4120011799</t>
  </si>
  <si>
    <t>ΕΞΕΤΑΣΕΙΣ ΠΡΟΑΓΩΓΗΣ - ΔΙΑΦΟΡΑ</t>
  </si>
  <si>
    <t>4120021701</t>
  </si>
  <si>
    <t>ΕΞΕΤΑΣΕΙΣ ΠΡΟΑΓΩΓΗΣ-ΕΠΙΤΗΡΗΣΗ/ ΕΤΟΙΜΑΣΙΑ</t>
  </si>
  <si>
    <t>4120021702</t>
  </si>
  <si>
    <t>ΕΞΕΤΑΣΕΙΣ ΠΡΟΑΓΩΓΗΣ- ΒΑΘΜΟΛΟΓΗΣΗ</t>
  </si>
  <si>
    <t>4120021703</t>
  </si>
  <si>
    <t>ΕΞΕΤΑΣΕΙΣ ΠΡΟΑΓΩΓΗΣ-ΘΕΜΑΤΟΘΕΤΗΣΗ</t>
  </si>
  <si>
    <t>4120021799</t>
  </si>
  <si>
    <t>ΕΞΕΤΑΣΕΙΣ ΠΡΟΑΓΩΓΗΣ-ΔΙΑΦΟΡΑ</t>
  </si>
  <si>
    <t>43-A-2851</t>
  </si>
  <si>
    <t>3RD IPOURGIKI DIASKEPSI (POLICE)</t>
  </si>
  <si>
    <t>13-0301200521</t>
  </si>
  <si>
    <t>5-71-708</t>
  </si>
  <si>
    <t>ΟΡΓΑΝΙΣΜΟΣ ΝΕΟΛΑΙΑΣ- ΥΠΗΡ. ΝΑΡΚΩΤΙΚΩΝ</t>
  </si>
  <si>
    <t>50-0371900705</t>
  </si>
  <si>
    <t>50-067-049</t>
  </si>
  <si>
    <t>ΣΥΝΕΔΡΙΕΣ ΑΝΑΘ.ΑΡΧΗΣ ΚΕΝΤΡΙΚΟΥ ΦΟΡΕΑ</t>
  </si>
  <si>
    <t>50-0367911049</t>
  </si>
  <si>
    <t>50-067-261</t>
  </si>
  <si>
    <t>50-0267900261</t>
  </si>
  <si>
    <t>50-067-262</t>
  </si>
  <si>
    <t>ΥΠΕΡΩΡΙΕΣ-ΦΟΡΕΑΣ ΙΣΟΤ. ΚΑΤΑΝ.ΒΑΡΩΝ</t>
  </si>
  <si>
    <t>50-0267900262</t>
  </si>
  <si>
    <t>50-44-104</t>
  </si>
  <si>
    <t>ΑΜΟΙΒΗ ΜΕΛΩΝ ΕΠΙΤΡΟΠΗΣ</t>
  </si>
  <si>
    <t>50-0344900104</t>
  </si>
  <si>
    <t>50-51-261</t>
  </si>
  <si>
    <t>ΤΑΜΕΙΟ ΘΗΡΑΣ-ΕΠΙΔΟΜΑ ΑΠΟΓ.ΚΑΘΗΚΟΝΤΟΣ</t>
  </si>
  <si>
    <t>50-0251900261</t>
  </si>
  <si>
    <t>50-53-263</t>
  </si>
  <si>
    <t>ΤΑΜΕΙΟ ΘΗΡΑΣ-ΕΠΙΔΟΜΑ ΝΥΚΤ.ΚΑΘΗΚΟΝΤΟΣ</t>
  </si>
  <si>
    <t>50-0251900263</t>
  </si>
  <si>
    <t>50-55-261</t>
  </si>
  <si>
    <t>ΥΠΕΡΩΡΙΑΚΗ ΑΠΑΣΧΟΛΗΣΗ-ΚΡΑΤΙΚΟ ΛΑΧΕΙΟ</t>
  </si>
  <si>
    <t>50-0255900261</t>
  </si>
  <si>
    <t>50-60-047</t>
  </si>
  <si>
    <t>ΥΠΕΡΩΡΙΕΣ-ΤΑΜΕΙΟ ΚΟΙΝΩΝΙΚΩΝ ΑΣΦΑΛΙΣΕΩΝ</t>
  </si>
  <si>
    <t>50-0360900047</t>
  </si>
  <si>
    <t>50-6090</t>
  </si>
  <si>
    <t>50-0360900583</t>
  </si>
  <si>
    <t>50-6091</t>
  </si>
  <si>
    <t>ΥΠΕΡΩΡΙΕΣ-ΤΑΜΕΙΟ ΑΝΕΡΓΙΑΚΟΥ ΕΠΙΔΟΜΑΤΟΣ</t>
  </si>
  <si>
    <t>50-0360911583</t>
  </si>
  <si>
    <t>50-6190</t>
  </si>
  <si>
    <t>ΥΠΕΡΩΡΙΕΣ-ΤΑΜΕΙΟ ΑΔΕΙΩΝ</t>
  </si>
  <si>
    <t>50-0361900583</t>
  </si>
  <si>
    <t>50-6290</t>
  </si>
  <si>
    <t>ΥΠΕΡΩΡΙΕΣ-ΤΑΜΕΙΟ ΤΕΡΜΑΤΙΣΜΟΥ ΑΠΑΣΧΟΛΗΣΗΣ</t>
  </si>
  <si>
    <t>50-0362900583</t>
  </si>
  <si>
    <t>50-75-581</t>
  </si>
  <si>
    <t>ΥΠΕΡΩΡΙΕΣ-ΤΑΜΕΙΟ ΑΝΑΝΕΩΣ.ΠΗΓΩΝ ΕΝΕΡΓΕΙΑΣ</t>
  </si>
  <si>
    <t>50-0375900581</t>
  </si>
  <si>
    <t>50-75-583</t>
  </si>
  <si>
    <t>50-0375900583</t>
  </si>
  <si>
    <t>55A-123</t>
  </si>
  <si>
    <t>OVERTIME (GOVERNMENT LOTTERY)</t>
  </si>
  <si>
    <t>56-10-01-1</t>
  </si>
  <si>
    <t>EKFORTOSIS EMP. EK PLION HQ        CH</t>
  </si>
  <si>
    <t>56-10-01-2</t>
  </si>
  <si>
    <t>EKFORTOSIS EMP. EK PLION HQ      UNCH</t>
  </si>
  <si>
    <t>56-10-02-1</t>
  </si>
  <si>
    <t>FORTOSIS EMPOR. SE PLIA  HQ        CH</t>
  </si>
  <si>
    <t>0218032001910</t>
  </si>
  <si>
    <t>56-10-02-2</t>
  </si>
  <si>
    <t>FORTOSIS EMPOR. SE PLIA  HQ      UNCH</t>
  </si>
  <si>
    <t>56-10-03-1</t>
  </si>
  <si>
    <t>APOVIVASI EPIV.&amp; OHIMAT  HQ        CH</t>
  </si>
  <si>
    <t>56-10-03-2</t>
  </si>
  <si>
    <t>APOVIVASI EPIV.&amp; OHIMAT  HQ      UNCH</t>
  </si>
  <si>
    <t>56-10-04-1</t>
  </si>
  <si>
    <t>APOVIVASI EPISK. MON.PAR HQ        CH</t>
  </si>
  <si>
    <t>56-10-04-2</t>
  </si>
  <si>
    <t>APOVIVASI EPISK. MON.PAR HQ      UNCH</t>
  </si>
  <si>
    <t>56-10-05-1</t>
  </si>
  <si>
    <t>EPIVIVASI EPISK. &amp; OHIM. HQ        CH</t>
  </si>
  <si>
    <t>56-10-05-2</t>
  </si>
  <si>
    <t>EPIVIVASI EPISK. &amp; OHIM. HQ      UNCH</t>
  </si>
  <si>
    <t>56-10-06-1</t>
  </si>
  <si>
    <t>KATATH ENGR.&amp;AM. PARAD.  HQ        CH</t>
  </si>
  <si>
    <t>56-10-06-2</t>
  </si>
  <si>
    <t>KATATH ENGR.&amp;AM. PARAD.  HQ      UNCH</t>
  </si>
  <si>
    <t>56-10-07-1</t>
  </si>
  <si>
    <t>AMESI PAR. EMP. APO PLIO HQ        CH</t>
  </si>
  <si>
    <t>56-10-07-2</t>
  </si>
  <si>
    <t>AMESI PAR. EMP. APO PLIO HQ      UNCH</t>
  </si>
  <si>
    <t>56-10-08-1</t>
  </si>
  <si>
    <t>ELEHOS PLION             HQ        CH</t>
  </si>
  <si>
    <t>56-10-08-2</t>
  </si>
  <si>
    <t>ELEHOS PLION             HQ      UNCH</t>
  </si>
  <si>
    <t>56-10-09-1</t>
  </si>
  <si>
    <t>ERGASIA YIA AEROSK.&amp;THAL.HQ        CH</t>
  </si>
  <si>
    <t>56-10-09-2</t>
  </si>
  <si>
    <t>ERGASIA YIA AEROSK.&amp;THAL.HQ      UNCH</t>
  </si>
  <si>
    <t>56-10-10-1</t>
  </si>
  <si>
    <t>EPISTROFES DASMON        HQ        CH</t>
  </si>
  <si>
    <t>56-10-10-2</t>
  </si>
  <si>
    <t>EPISTROFES DASMON        HQ      UNCH</t>
  </si>
  <si>
    <t>56-10-11-1</t>
  </si>
  <si>
    <t>FOROI KATANALOSEOS       HQ        CH</t>
  </si>
  <si>
    <t>56-10-11-2</t>
  </si>
  <si>
    <t>FOROI KATANALOSEOS       HQ      UNCH</t>
  </si>
  <si>
    <t>56-10-12-1</t>
  </si>
  <si>
    <t>TMIMA DIASAFISEON        HQ        CH</t>
  </si>
  <si>
    <t>56-10-12-2</t>
  </si>
  <si>
    <t>TMIMA DIASAFISEON        HQ      UNCH</t>
  </si>
  <si>
    <t>56-10-13-1</t>
  </si>
  <si>
    <t>EXETASI EMPOR.           HQ        CH</t>
  </si>
  <si>
    <t>56-10-13-2</t>
  </si>
  <si>
    <t>EXETASI EMPOR.           HQ      UNCH</t>
  </si>
  <si>
    <t>56-10-14-1</t>
  </si>
  <si>
    <t>AEROPORIKA FORTIA        HQ        CH</t>
  </si>
  <si>
    <t>56-10-14-2</t>
  </si>
  <si>
    <t>AEROPORIKA FORTIA        HQ      UNCH</t>
  </si>
  <si>
    <t>56-10-15-1</t>
  </si>
  <si>
    <t>ELEFTHERI ZONI EMP.      HQ        CH</t>
  </si>
  <si>
    <t>56-10-15-2</t>
  </si>
  <si>
    <t>ELEFTHERI ZONI EMP.      HQ      UNCH</t>
  </si>
  <si>
    <t>56-10-16-1</t>
  </si>
  <si>
    <t>EREVNES                  HQ        CH</t>
  </si>
  <si>
    <t>56-10-16-2</t>
  </si>
  <si>
    <t>EREVNES                  HQ      UNCH</t>
  </si>
  <si>
    <t>56-10-17-1</t>
  </si>
  <si>
    <t>APALLAYES                HQ        CH</t>
  </si>
  <si>
    <t>56-10-17-2</t>
  </si>
  <si>
    <t>APALLAYES                HQ      UNCH</t>
  </si>
  <si>
    <t>56-10-18-1</t>
  </si>
  <si>
    <t>PROLIPTIKI IPIRESIA      HQ        CH</t>
  </si>
  <si>
    <t>56-10-18-2</t>
  </si>
  <si>
    <t>PROLIPTIKI IPIRESIA      HQ      UNCH</t>
  </si>
  <si>
    <t>56-10-19-1</t>
  </si>
  <si>
    <t>TAHIDROMIO DEMATON       HQ        CH</t>
  </si>
  <si>
    <t>56-10-19-2</t>
  </si>
  <si>
    <t>TAHIDROMIO DEMATON       HQ      UNCH</t>
  </si>
  <si>
    <t>56-10-20-1</t>
  </si>
  <si>
    <t>DIMOSIES APOTH. APOTAM.  HQ        CH</t>
  </si>
  <si>
    <t>56-10-20-2</t>
  </si>
  <si>
    <t>DIMOSIES APOTH. APOTAM.  HQ      UNCH</t>
  </si>
  <si>
    <t>56-10-21-1</t>
  </si>
  <si>
    <t>APOTHIKES APOTAM.        HQ        CH</t>
  </si>
  <si>
    <t>56-10-21-2</t>
  </si>
  <si>
    <t>APOTHIKES APOTAM.        HQ      UNCH</t>
  </si>
  <si>
    <t>56-10-22-1</t>
  </si>
  <si>
    <t>PETRELEOEDE              HQ        CH</t>
  </si>
  <si>
    <t>56-10-22-2</t>
  </si>
  <si>
    <t>PETRELEOEDE              HQ      UNCH</t>
  </si>
  <si>
    <t>56-10-23-1</t>
  </si>
  <si>
    <t>YEMISMA EMPOREVMATOKIV.  HQ        CH</t>
  </si>
  <si>
    <t>56-10-23-2</t>
  </si>
  <si>
    <t>YEMISMA EMPOREVMATOKIV.  HQ      UNCH</t>
  </si>
  <si>
    <t>56-10-24-1</t>
  </si>
  <si>
    <t>EPIVLEPONTES LITOURGOI   HQ        CH</t>
  </si>
  <si>
    <t>56-10-24-2</t>
  </si>
  <si>
    <t>EPIVLEPONTES LITOURGOI   HQ      UNCH</t>
  </si>
  <si>
    <t>56-10-25-1</t>
  </si>
  <si>
    <t>ANIHNEFTIKI SKILLI       HQ        CH</t>
  </si>
  <si>
    <t>56-10-25-2</t>
  </si>
  <si>
    <t>ANIHNEFTIKI SKILLI       HQ      UNCH</t>
  </si>
  <si>
    <t>56-10-26-1</t>
  </si>
  <si>
    <t>KATAST. ADASMOL. STA AER.HQ        CH</t>
  </si>
  <si>
    <t>56-10-26-2</t>
  </si>
  <si>
    <t>KATAST. ADASMOL. STA AER.HQ      UNCH</t>
  </si>
  <si>
    <t>56-10-27-1</t>
  </si>
  <si>
    <t>PARAD. ADASM. APO APOTH. HQ        CH</t>
  </si>
  <si>
    <t>56-10-27-2</t>
  </si>
  <si>
    <t>PARAD. ADASM. APO APOTH. HQ      UNCH</t>
  </si>
  <si>
    <t>56-10-28-1</t>
  </si>
  <si>
    <t>TAMIES                   HQ        CH</t>
  </si>
  <si>
    <t>56-10-28-2</t>
  </si>
  <si>
    <t>TAMIES                   HQ      UNCH</t>
  </si>
  <si>
    <t>56-10-29-1</t>
  </si>
  <si>
    <t>APOV.&amp;EPIV. EPIV. AEROSK.HQ        CH</t>
  </si>
  <si>
    <t>56-10-29-2</t>
  </si>
  <si>
    <t>APOV.&amp;EPIV. EPIV. AEROSK.HQ      UNCH</t>
  </si>
  <si>
    <t>56-10-30-1</t>
  </si>
  <si>
    <t>EKF.&amp;FORTOS.EMPOR.AEROSK.HQ        CH</t>
  </si>
  <si>
    <t>56-10-30-2</t>
  </si>
  <si>
    <t>EKF.&amp;FORTOS.EMPOR.AEROSK.HQ      UNCH</t>
  </si>
  <si>
    <t>56-10-31-1</t>
  </si>
  <si>
    <t>ALLA                     HQ        CH</t>
  </si>
  <si>
    <t>56-10-31-2</t>
  </si>
  <si>
    <t>ALLA                     HQ      UNCH</t>
  </si>
  <si>
    <t>56-11-01-1</t>
  </si>
  <si>
    <t>EKFORTOSIS EMP. EK PLION NICOSIA   CH</t>
  </si>
  <si>
    <t>56-11-01-2</t>
  </si>
  <si>
    <t>EKFORTOSIS EMP. EK PLION NICOSIA UNCH</t>
  </si>
  <si>
    <t>56-11-02-1</t>
  </si>
  <si>
    <t>FORTOSIS EMPOR. SE PLIA  NICOSIA   CH</t>
  </si>
  <si>
    <t>56-11-02-2</t>
  </si>
  <si>
    <t>FORTOSIS EMPOR. SE PLIA  NICOSIA UNCH</t>
  </si>
  <si>
    <t>56-11-03-1</t>
  </si>
  <si>
    <t>APOVIVASI EPIV.&amp; OHIMAT  NICOSIA   CH</t>
  </si>
  <si>
    <t>56-11-03-2</t>
  </si>
  <si>
    <t>APOVIVASI EPIV.&amp; OHIMAT  NICOSIA UNCH</t>
  </si>
  <si>
    <t>56-11-04-1</t>
  </si>
  <si>
    <t>APOVIVASI EPISK. MON.PAR NICOSIA   CH</t>
  </si>
  <si>
    <t>56-11-04-2</t>
  </si>
  <si>
    <t>APOVIVASI EPISK. MON.PAR NICOSIA UNCH</t>
  </si>
  <si>
    <t>56-11-05-1</t>
  </si>
  <si>
    <t>EPIVIVASI EPISK. &amp; OHIM. NICOSIA   CH</t>
  </si>
  <si>
    <t>56-11-05-2</t>
  </si>
  <si>
    <t>EPIVIVASI EPISK. &amp; OHIM. NICOSIA UNCH</t>
  </si>
  <si>
    <t>56-11-06-1</t>
  </si>
  <si>
    <t>KATATH ENGR.&amp;AM. PARAD.  NICOSIA   CH</t>
  </si>
  <si>
    <t>56-11-06-2</t>
  </si>
  <si>
    <t>KATATH ENGR.&amp;AM. PARAD.  NICOSIA UNCH</t>
  </si>
  <si>
    <t>56-11-07-1</t>
  </si>
  <si>
    <t>AMESI PAR. EMP. APO PLIO NICOSIA   CH</t>
  </si>
  <si>
    <t>56-11-07-2</t>
  </si>
  <si>
    <t>AMESI PAR. EMP. APO PLIO NICOSIA UNCH</t>
  </si>
  <si>
    <t>56-11-08-1</t>
  </si>
  <si>
    <t>ELEHOS PLION             NICOSIA   CH</t>
  </si>
  <si>
    <t>56-11-08-2</t>
  </si>
  <si>
    <t>ELEHOS PLION             NICOSIA UNCH</t>
  </si>
  <si>
    <t>56-11-09-1</t>
  </si>
  <si>
    <t>ERGASIA YIA AEROSK.&amp;THAL.NICOSIA   CH</t>
  </si>
  <si>
    <t>56-11-09-2</t>
  </si>
  <si>
    <t>ERGASIA YIA AEROSK.&amp;THAL.NICOSIA UNCH</t>
  </si>
  <si>
    <t>56-11-10-1</t>
  </si>
  <si>
    <t>EPISTROFES DASMON        NICOSIA   CH</t>
  </si>
  <si>
    <t>56-11-10-2</t>
  </si>
  <si>
    <t>EPISTROFES DASMON        NICOSIA UNCH</t>
  </si>
  <si>
    <t>56-11-11-1</t>
  </si>
  <si>
    <t>FOROI KATANALOSEOS       NICOSIA   CH</t>
  </si>
  <si>
    <t>56-11-11-2</t>
  </si>
  <si>
    <t>FOROI KATANALOSEOS       NICOSIA UNCH</t>
  </si>
  <si>
    <t>56-11-12-1</t>
  </si>
  <si>
    <t>TMIMA DIASAFISEON        NICOSIA   CH</t>
  </si>
  <si>
    <t>56-11-12-2</t>
  </si>
  <si>
    <t>TMIMA DIASAFISEON        NICOSIA UNCH</t>
  </si>
  <si>
    <t>56-11-13-1</t>
  </si>
  <si>
    <t>EXETASI EMPOR.           NICOSIA   CH</t>
  </si>
  <si>
    <t>56-11-13-2</t>
  </si>
  <si>
    <t>EXETASI EMPOR.           NICOSIA UNCH</t>
  </si>
  <si>
    <t>56-11-14-1</t>
  </si>
  <si>
    <t>AEROPORIKA FORTIA        NICOSIA   CH</t>
  </si>
  <si>
    <t>56-11-14-2</t>
  </si>
  <si>
    <t>AEROPORIKA FORTIA        NICOSIA UNCH</t>
  </si>
  <si>
    <t>56-11-15-1</t>
  </si>
  <si>
    <t>ELEFTHERI ZONI EMP.      NICOSIA   CH</t>
  </si>
  <si>
    <t>56-11-15-2</t>
  </si>
  <si>
    <t>ELEFTHERI ZONI EMP.      NICOSIA UNCH</t>
  </si>
  <si>
    <t>56-11-16-1</t>
  </si>
  <si>
    <t>EREVNES                  NICOSIA   CH</t>
  </si>
  <si>
    <t>56-11-16-2</t>
  </si>
  <si>
    <t>EREVNES                  NICOSIA UNCH</t>
  </si>
  <si>
    <t>56-11-17-1</t>
  </si>
  <si>
    <t>APALLAYES                NICOSIA   CH</t>
  </si>
  <si>
    <t>56-11-17-2</t>
  </si>
  <si>
    <t>APALLAYES                NICOSIA UNCH</t>
  </si>
  <si>
    <t>56-11-18-1</t>
  </si>
  <si>
    <t>PROLIPTIKI IPIRESIA      NICOSIA   CH</t>
  </si>
  <si>
    <t>56-11-18-2</t>
  </si>
  <si>
    <t>PROLIPTIKI IPIRESIA      NICOSIA UNCH</t>
  </si>
  <si>
    <t>56-11-19-1</t>
  </si>
  <si>
    <t>TAHIDROMIO DEMATON       NICOSIA   CH</t>
  </si>
  <si>
    <t>56-11-19-2</t>
  </si>
  <si>
    <t>TAHIDROMIO DEMATON       NICOSIA UNCH</t>
  </si>
  <si>
    <t>56-11-20-1</t>
  </si>
  <si>
    <t>DIMOSIES APOTH. APOTAM.  NICOSIA   CH</t>
  </si>
  <si>
    <t>56-11-20-2</t>
  </si>
  <si>
    <t>DIMOSIES APOTH. APOTAM.  NICOSIA UNCH</t>
  </si>
  <si>
    <t>56-11-21-1</t>
  </si>
  <si>
    <t>APOTHIKES APOTAM.        NICOSIA   CH</t>
  </si>
  <si>
    <t>56-11-21-2</t>
  </si>
  <si>
    <t>APOTHIKES APOTAM.        NICOSIA UNCH</t>
  </si>
  <si>
    <t>56-11-22-1</t>
  </si>
  <si>
    <t>PETRELEOEDE              NICOSIA   CH</t>
  </si>
  <si>
    <t>56-11-22-2</t>
  </si>
  <si>
    <t>PETRELEOEDE              NICOSIA UNCH</t>
  </si>
  <si>
    <t>56-11-23-1</t>
  </si>
  <si>
    <t>YEMISMA EMPOREVMATOKIV.  NICOSIA   CH</t>
  </si>
  <si>
    <t>56-11-23-2</t>
  </si>
  <si>
    <t>YEMISMA EMPOREVMATOKIV.  NICOSIA UNCH</t>
  </si>
  <si>
    <t>56-11-24-1</t>
  </si>
  <si>
    <t>EPIVLEPONTES LITOURGOI   NICOSIA   CH</t>
  </si>
  <si>
    <t>56-11-24-2</t>
  </si>
  <si>
    <t>EPIVLEPONTES LITOURGOI   NICOSIA UNCH</t>
  </si>
  <si>
    <t>56-11-25-1</t>
  </si>
  <si>
    <t>ANIHNEFTIKI SKILLI       NICOSIA   CH</t>
  </si>
  <si>
    <t>56-11-25-2</t>
  </si>
  <si>
    <t>ANIHNEFTIKI SKILLI       NICOSIA UNCH</t>
  </si>
  <si>
    <t>56-11-26-1</t>
  </si>
  <si>
    <t>KATAST. ADASMOL. STA AER.NICOSIA   CH</t>
  </si>
  <si>
    <t>56-11-26-2</t>
  </si>
  <si>
    <t>KATAST. ADASMOL. STA AER.NICOSIA UNCH</t>
  </si>
  <si>
    <t>56-11-27-1</t>
  </si>
  <si>
    <t>PARAD. ADASM. APO APOTH. NICOSIA   CH</t>
  </si>
  <si>
    <t>56-11-27-2</t>
  </si>
  <si>
    <t>PARAD. ADASM. APO APOTH. NICOSIA UNCH</t>
  </si>
  <si>
    <t>56-11-28-1</t>
  </si>
  <si>
    <t>TAMIES                   NICOSIA   CH</t>
  </si>
  <si>
    <t>56-11-28-2</t>
  </si>
  <si>
    <t>TAMIES                   NICOSIA UNCH</t>
  </si>
  <si>
    <t>56-11-29-1</t>
  </si>
  <si>
    <t>APOV.&amp;EPIV. EPIV. AEROSK.NICOSIA   CH</t>
  </si>
  <si>
    <t>56-11-29-2</t>
  </si>
  <si>
    <t>APOV.&amp;EPIV. EPIV. AEROSK.NICOSIA UNCH</t>
  </si>
  <si>
    <t>56-11-30-1</t>
  </si>
  <si>
    <t>EKF.&amp;FORTOS.EMPOR.AEROSK.NICOSIA   CH</t>
  </si>
  <si>
    <t>56-11-30-2</t>
  </si>
  <si>
    <t>EKF.&amp;FORTOS.EMPOR.AEROSK.NICOSIA UNCH</t>
  </si>
  <si>
    <t>56-11-31-1</t>
  </si>
  <si>
    <t>ALLA                     NICOSIA   CH</t>
  </si>
  <si>
    <t>56-11-31-2</t>
  </si>
  <si>
    <t>ALLA                     NICOSIA UNCH</t>
  </si>
  <si>
    <t>56-40-01-1</t>
  </si>
  <si>
    <t>EKFORTOSIS EMP. EK PLION LARNACA   CH</t>
  </si>
  <si>
    <t>56-40-01-2</t>
  </si>
  <si>
    <t>EKFORTOSIS EMP. EK PLION LARNACA UNCH</t>
  </si>
  <si>
    <t>56-40-02-1</t>
  </si>
  <si>
    <t>FORTOSIS EMPOR. SE PLIA  LARNACA   CH</t>
  </si>
  <si>
    <t>56-40-02-2</t>
  </si>
  <si>
    <t>FORTOSIS EMPOR. SE PLIA  LARNACA UNCH</t>
  </si>
  <si>
    <t>56-40-03-1</t>
  </si>
  <si>
    <t>APOVIVASI EPIV.&amp; OHIMAT  LARNACA   CH</t>
  </si>
  <si>
    <t>56-40-03-2</t>
  </si>
  <si>
    <t>APOVIVASI EPIV.&amp; OHIMAT  LARNACA UNCH</t>
  </si>
  <si>
    <t>56-40-04-1</t>
  </si>
  <si>
    <t>APOVIVASI EPISK. MON.PAR LARNACA   CH</t>
  </si>
  <si>
    <t>56-40-04-2</t>
  </si>
  <si>
    <t>APOVIVASI EPISK. MON.PAR LARNACA UNCH</t>
  </si>
  <si>
    <t>56-40-05-1</t>
  </si>
  <si>
    <t>EPIVIVASI EPISK. &amp; OHIM. LARNACA   CH</t>
  </si>
  <si>
    <t>56-40-05-2</t>
  </si>
  <si>
    <t>EPIVIVASI EPISK. &amp; OHIM. LARNACA UNCH</t>
  </si>
  <si>
    <t>56-40-06-1</t>
  </si>
  <si>
    <t>KATATH ENGR.&amp;AM. PARAD.  LARNACA   CH</t>
  </si>
  <si>
    <t>56-40-06-2</t>
  </si>
  <si>
    <t>KATATH ENGR.&amp;AM. PARAD.  LARNACA UNCH</t>
  </si>
  <si>
    <t>56-40-07-1</t>
  </si>
  <si>
    <t>AMESI PAR. EMP. APO PLIO LARNACA   CH</t>
  </si>
  <si>
    <t>56-40-07-2</t>
  </si>
  <si>
    <t>AMESI PAR. EMP. APO PLIO LARNACA UNCH</t>
  </si>
  <si>
    <t>56-40-08-1</t>
  </si>
  <si>
    <t>ELEHOS PLION             LARNACA   CH</t>
  </si>
  <si>
    <t>56-40-08-2</t>
  </si>
  <si>
    <t>ELEHOS PLION             LARNACA UNCH</t>
  </si>
  <si>
    <t>56-40-09-1</t>
  </si>
  <si>
    <t>ERGASIA YIA AEROSK.&amp;THAL.LARNACA   CH</t>
  </si>
  <si>
    <t>56-40-09-2</t>
  </si>
  <si>
    <t>ERGASIA YIA AEROSK.&amp;THAL.LARNACA UNCH</t>
  </si>
  <si>
    <t>56-40-10-1</t>
  </si>
  <si>
    <t>EPISTROFES DASMON        LARNACA   CH</t>
  </si>
  <si>
    <t>56-40-10-2</t>
  </si>
  <si>
    <t>EPISTROFES DASMON        LARNACA UNCH</t>
  </si>
  <si>
    <t>56-40-11-1</t>
  </si>
  <si>
    <t>FOROI KATANALOSEOS       LARNACA   CH</t>
  </si>
  <si>
    <t>56-40-11-2</t>
  </si>
  <si>
    <t>FOROI KATANALOSEOS       LARNACA UNCH</t>
  </si>
  <si>
    <t>56-40-12-1</t>
  </si>
  <si>
    <t>TMIMA DIASAFISEON        LARNACA   CH</t>
  </si>
  <si>
    <t>56-40-12-2</t>
  </si>
  <si>
    <t>TMIMA DIASAFISEON        LARNACA UNCH</t>
  </si>
  <si>
    <t>56-40-13-1</t>
  </si>
  <si>
    <t>EXETASI EMPOR.           LARNACA   CH</t>
  </si>
  <si>
    <t>56-40-13-2</t>
  </si>
  <si>
    <t>EXETASI EMPOR.           LARNACA UNCH</t>
  </si>
  <si>
    <t>56-40-14-1</t>
  </si>
  <si>
    <t>AEROPORIKA FORTIA        LARNACA   CH</t>
  </si>
  <si>
    <t>56-40-14-2</t>
  </si>
  <si>
    <t>AEROPORIKA FORTIA        LARNACA UNCH</t>
  </si>
  <si>
    <t>56-40-15-1</t>
  </si>
  <si>
    <t>ELEFTHERI ZONI EMP.      LARNACA   CH</t>
  </si>
  <si>
    <t>56-40-15-2</t>
  </si>
  <si>
    <t>ELEFTHERI ZONI EMP.      LARNACA UNCH</t>
  </si>
  <si>
    <t>56-40-16-1</t>
  </si>
  <si>
    <t>EREVNES                  LARNACA   CH</t>
  </si>
  <si>
    <t>56-40-16-2</t>
  </si>
  <si>
    <t>EREVNES                  LARNACA UNCH</t>
  </si>
  <si>
    <t>56-40-17-1</t>
  </si>
  <si>
    <t>APALLAYES                LARNACA   CH</t>
  </si>
  <si>
    <t>56-40-17-2</t>
  </si>
  <si>
    <t>APALLAYES                LARNACA UNCH</t>
  </si>
  <si>
    <t>56-40-18-1</t>
  </si>
  <si>
    <t>PROLIPTIKI IPIRESIA      LARNACA   CH</t>
  </si>
  <si>
    <t>56-40-18-2</t>
  </si>
  <si>
    <t>PROLIPTIKI IPIRESIA      LARNACA UNCH</t>
  </si>
  <si>
    <t>56-40-19-1</t>
  </si>
  <si>
    <t>TAHIDROMIO DEMATON       LARNACA   CH</t>
  </si>
  <si>
    <t>56-40-19-2</t>
  </si>
  <si>
    <t>TAHIDROMIO DEMATON       LARNACA UNCH</t>
  </si>
  <si>
    <t>56-40-20-1</t>
  </si>
  <si>
    <t>DIMOSIES APOTH. APOTAM.  LARNACA   CH</t>
  </si>
  <si>
    <t>56-40-20-2</t>
  </si>
  <si>
    <t>DIMOSIES APOTH. APOTAM.  LARNACA UNCH</t>
  </si>
  <si>
    <t>56-40-21-1</t>
  </si>
  <si>
    <t>APOTHIKES APOTAM.        LARNACA   CH</t>
  </si>
  <si>
    <t>56-40-21-2</t>
  </si>
  <si>
    <t>APOTHIKES APOTAM.        LARNACA UNCH</t>
  </si>
  <si>
    <t>56-40-22-1</t>
  </si>
  <si>
    <t>PETRELEOEDE              LARNACA   CH</t>
  </si>
  <si>
    <t>56-40-22-2</t>
  </si>
  <si>
    <t>PETRELEOEDE              LARNACA UNCH</t>
  </si>
  <si>
    <t>56-40-23-1</t>
  </si>
  <si>
    <t>YEMISMA EMPOREVMATOKIV.  LARNACA   CH</t>
  </si>
  <si>
    <t>56-40-23-2</t>
  </si>
  <si>
    <t>YEMISMA EMPOREVMATOKIV.  LARNACA UNCH</t>
  </si>
  <si>
    <t>56-40-24-1</t>
  </si>
  <si>
    <t>EPIVLEPONTES LITOURGOI   LARNACA   CH</t>
  </si>
  <si>
    <t>56-40-24-2</t>
  </si>
  <si>
    <t>EPIVLEPONTES LITOURGOI   LARNACA UNCH</t>
  </si>
  <si>
    <t>56-40-25-1</t>
  </si>
  <si>
    <t>ANIHNEFTIKI SKILLI       LARNACA   CH</t>
  </si>
  <si>
    <t>56-40-25-2</t>
  </si>
  <si>
    <t>ANIHNEFTIKI SKILLI       LARNACA UNCH</t>
  </si>
  <si>
    <t>56-40-26-1</t>
  </si>
  <si>
    <t>KATAST. ADASMOL. STA AER.LARNACA   CH</t>
  </si>
  <si>
    <t>56-40-26-2</t>
  </si>
  <si>
    <t>KATAST. ADASMOL. STA AER.LARNACA UNCH</t>
  </si>
  <si>
    <t>56-40-27-1</t>
  </si>
  <si>
    <t>PARAD. ADASM. APO APOTH. LARNACA   CH</t>
  </si>
  <si>
    <t>56-40-27-2</t>
  </si>
  <si>
    <t>PARAD. ADASM. APO APOTH. LARNACA UNCH</t>
  </si>
  <si>
    <t>56-40-28-1</t>
  </si>
  <si>
    <t>TAMIES                   LARNACA   CH</t>
  </si>
  <si>
    <t>56-40-28-2</t>
  </si>
  <si>
    <t>TAMIES                   LARNACA UNCH</t>
  </si>
  <si>
    <t>56-40-29-1</t>
  </si>
  <si>
    <t>APOV.&amp;EPIV. EPIV. AEROSK.LARNACA   CH</t>
  </si>
  <si>
    <t>56-40-29-2</t>
  </si>
  <si>
    <t>APOV.&amp;EPIV. EPIV. AEROSK.LARNACA UNCH</t>
  </si>
  <si>
    <t>56-40-30-1</t>
  </si>
  <si>
    <t>EKF.&amp;FORTOS.EMPOR.AEROSK.LARNACA   CH</t>
  </si>
  <si>
    <t>56-40-30-2</t>
  </si>
  <si>
    <t>EKF.&amp;FORTOS.EMPOR.AEROSK.LARNACA UNCH</t>
  </si>
  <si>
    <t>56-40-31-1</t>
  </si>
  <si>
    <t>ALLA                     LARNACA   CH</t>
  </si>
  <si>
    <t>56-40-31-2</t>
  </si>
  <si>
    <t>ALLA                     LARNACA UNCH</t>
  </si>
  <si>
    <t>56-41-01-1</t>
  </si>
  <si>
    <t>EKFORTOSIS EMP. EK PLION LCA APT   CH</t>
  </si>
  <si>
    <t>56-41-01-2</t>
  </si>
  <si>
    <t>EKFORTOSIS EMP. EK PLION LCA APT UNCH</t>
  </si>
  <si>
    <t>56-41-02-1</t>
  </si>
  <si>
    <t>FORTOSIS EMPOR. SE PLIA  LCA APT   CH</t>
  </si>
  <si>
    <t>56-41-02-2</t>
  </si>
  <si>
    <t>FORTOSIS EMPOR. SE PLIA  LCA APT UNCH</t>
  </si>
  <si>
    <t>56-41-03-1</t>
  </si>
  <si>
    <t>APOVIVASI EPIV.&amp; OHIMAT  LCA APT   CH</t>
  </si>
  <si>
    <t>56-41-03-2</t>
  </si>
  <si>
    <t>APOVIVASI EPIV.&amp; OHIMAT  LCA APT UNCH</t>
  </si>
  <si>
    <t>56-41-04-1</t>
  </si>
  <si>
    <t>APOVIVASI EPISK. MON.PAR LCA APT   CH</t>
  </si>
  <si>
    <t>56-41-04-2</t>
  </si>
  <si>
    <t>APOVIVASI EPISK. MON.PAR LCA APT UNCH</t>
  </si>
  <si>
    <t>56-41-05-1</t>
  </si>
  <si>
    <t>EPIVIVASI EPISK. &amp; OHIM. LCA APT   CH</t>
  </si>
  <si>
    <t>56-41-05-2</t>
  </si>
  <si>
    <t>EPIVIVASI EPISK. &amp; OHIM. LCA APT UNCH</t>
  </si>
  <si>
    <t>56-41-06-1</t>
  </si>
  <si>
    <t>KATATH ENGR.&amp;AM. PARAD.  LCA APT   CH</t>
  </si>
  <si>
    <t>56-41-06-2</t>
  </si>
  <si>
    <t>KATATH ENGR.&amp;AM. PARAD.  LCA APT UNCH</t>
  </si>
  <si>
    <t>56-41-07-1</t>
  </si>
  <si>
    <t>AMESI PAR. EMP. APO PLIO LCA APT   CH</t>
  </si>
  <si>
    <t>56-41-07-2</t>
  </si>
  <si>
    <t>AMESI PAR. EMP. APO PLIO LCA APT UNCH</t>
  </si>
  <si>
    <t>56-41-08-1</t>
  </si>
  <si>
    <t>ELEHOS PLION             LCA APT   CH</t>
  </si>
  <si>
    <t>56-41-08-2</t>
  </si>
  <si>
    <t>ELEHOS PLION             LCA APT UNCH</t>
  </si>
  <si>
    <t>56-41-09-1</t>
  </si>
  <si>
    <t>ERGASIA YIA AEROSK.&amp;THAL.LCA APT   CH</t>
  </si>
  <si>
    <t>56-41-09-2</t>
  </si>
  <si>
    <t>ERGASIA YIA AEROSK.&amp;THAL.LCA APT UNCH</t>
  </si>
  <si>
    <t>56-41-10-1</t>
  </si>
  <si>
    <t>EPISTROFES DASMON        LCA APT   CH</t>
  </si>
  <si>
    <t>56-41-10-2</t>
  </si>
  <si>
    <t>EPISTROFES DASMON        LCA APT UNCH</t>
  </si>
  <si>
    <t>56-41-11-1</t>
  </si>
  <si>
    <t>FOROI KATANALOSEOS       LCA APT   CH</t>
  </si>
  <si>
    <t>56-41-11-2</t>
  </si>
  <si>
    <t>FOROI KATANALOSEOS       LCA APT UNCH</t>
  </si>
  <si>
    <t>56-41-12-1</t>
  </si>
  <si>
    <t>TMIMA DIASAFISEON        LCA APT   CH</t>
  </si>
  <si>
    <t>56-41-12-2</t>
  </si>
  <si>
    <t>TMIMA DIASAFISEON        LCA APT UNCH</t>
  </si>
  <si>
    <t>56-41-13-1</t>
  </si>
  <si>
    <t>EXETASI EMPOR.           LCA APT   CH</t>
  </si>
  <si>
    <t>56-41-13-2</t>
  </si>
  <si>
    <t>EXETASI EMPOR.           LCA APT UNCH</t>
  </si>
  <si>
    <t>56-41-14-1</t>
  </si>
  <si>
    <t>AEROPORIKA FORTIA        LCA APT   CH</t>
  </si>
  <si>
    <t>56-41-14-2</t>
  </si>
  <si>
    <t>AEROPORIKA FORTIA        LCA APT UNCH</t>
  </si>
  <si>
    <t>56-41-15-1</t>
  </si>
  <si>
    <t>ELEFTHERI ZONI EMP.      LCA APT   CH</t>
  </si>
  <si>
    <t>56-41-15-2</t>
  </si>
  <si>
    <t>ELEFTHERI ZONI EMP.      LCA APT UNCH</t>
  </si>
  <si>
    <t>56-41-16-1</t>
  </si>
  <si>
    <t>EREVNES                  LCA APT   CH</t>
  </si>
  <si>
    <t>56-41-16-2</t>
  </si>
  <si>
    <t>EREVNES                  LCA APT UNCH</t>
  </si>
  <si>
    <t>56-41-17-1</t>
  </si>
  <si>
    <t>APALLAYES                LCA APT   CH</t>
  </si>
  <si>
    <t>56-41-17-2</t>
  </si>
  <si>
    <t>APALLAYES                LCA APT UNCH</t>
  </si>
  <si>
    <t>56-41-18-1</t>
  </si>
  <si>
    <t>PROLIPTIKI IPIRESIA      LCA APT   CH</t>
  </si>
  <si>
    <t>56-41-18-2</t>
  </si>
  <si>
    <t>PROLIPTIKI IPIRESIA      LCA APT UNCH</t>
  </si>
  <si>
    <t>56-41-19-1</t>
  </si>
  <si>
    <t>TAHIDROMIO DEMATON       LCA APT   CH</t>
  </si>
  <si>
    <t>56-41-19-2</t>
  </si>
  <si>
    <t>TAHIDROMIO DEMATON       LCA APT UNCH</t>
  </si>
  <si>
    <t>56-41-20-1</t>
  </si>
  <si>
    <t>DIMOSIES APOTH. APOTAM.  LCA APT   CH</t>
  </si>
  <si>
    <t>56-41-20-2</t>
  </si>
  <si>
    <t>DIMOSIES APOTH. APOTAM.  LCA APT UNCH</t>
  </si>
  <si>
    <t>56-41-21-1</t>
  </si>
  <si>
    <t>APOTHIKES APOTAM.        LCA APT   CH</t>
  </si>
  <si>
    <t>56-41-21-2</t>
  </si>
  <si>
    <t>APOTHIKES APOTAM.        LCA APT UNCH</t>
  </si>
  <si>
    <t>56-41-22-1</t>
  </si>
  <si>
    <t>PETRELEOEDE              LCA APT   CH</t>
  </si>
  <si>
    <t>56-41-22-2</t>
  </si>
  <si>
    <t>PETRELEOEDE              LCA APT UNCH</t>
  </si>
  <si>
    <t>56-41-23-1</t>
  </si>
  <si>
    <t>YEMISMA EMPOREVMATOKIV.  LCA APT   CH</t>
  </si>
  <si>
    <t>56-41-23-2</t>
  </si>
  <si>
    <t>YEMISMA EMPOREVMATOKIV.  LCA APT UNCH</t>
  </si>
  <si>
    <t>56-41-24-1</t>
  </si>
  <si>
    <t>EPIVLEPONTES LITOURGOI   LCA APT   CH</t>
  </si>
  <si>
    <t>56-41-24-2</t>
  </si>
  <si>
    <t>EPIVLEPONTES LITOURGOI   LCA APT UNCH</t>
  </si>
  <si>
    <t>56-41-25-1</t>
  </si>
  <si>
    <t>ANIHNEFTIKI SKILLI       LCA APT   CH</t>
  </si>
  <si>
    <t>56-41-25-2</t>
  </si>
  <si>
    <t>ANIHNEFTIKI SKILLI       LCA APT UNCH</t>
  </si>
  <si>
    <t>56-41-26-1</t>
  </si>
  <si>
    <t>KATAST. ADASMOL. STA AER.LCA APT   CH</t>
  </si>
  <si>
    <t>56-41-26-2</t>
  </si>
  <si>
    <t>KATAST. ADASMOL. STA AER.LCA APT UNCH</t>
  </si>
  <si>
    <t>56-41-27-1</t>
  </si>
  <si>
    <t>PARAD. ADASM. APO APOTH. LCA APT   CH</t>
  </si>
  <si>
    <t>56-41-27-2</t>
  </si>
  <si>
    <t>PARAD. ADASM. APO APOTH. LCA APT UNCH</t>
  </si>
  <si>
    <t>56-41-28-1</t>
  </si>
  <si>
    <t>TAMIES                   LCA APT   CH</t>
  </si>
  <si>
    <t>56-41-28-2</t>
  </si>
  <si>
    <t>TAMIES                   LCA APT UNCH</t>
  </si>
  <si>
    <t>56-41-29-1</t>
  </si>
  <si>
    <t>APOV.&amp;EPIV. EPIV. AEROSK.LCA APT   CH</t>
  </si>
  <si>
    <t>56-41-29-2</t>
  </si>
  <si>
    <t>APOV.&amp;EPIV. EPIV. AEROSK.LCA APT UNCH</t>
  </si>
  <si>
    <t>56-41-30-1</t>
  </si>
  <si>
    <t>EKF.&amp;FORTOS.EMPOR.AEROSK.LCA APT   CH</t>
  </si>
  <si>
    <t>56-41-30-2</t>
  </si>
  <si>
    <t>EKF.&amp;FORTOS.EMPOR.AEROSK.LCA APT UNCH</t>
  </si>
  <si>
    <t>56-41-31-1</t>
  </si>
  <si>
    <t>ALLA                     LCA APT   CH</t>
  </si>
  <si>
    <t>56-41-31-2</t>
  </si>
  <si>
    <t>ALLA                     LCA APT UNCH</t>
  </si>
  <si>
    <t>56-42-01-1</t>
  </si>
  <si>
    <t>EKFORTOSIS EMP. EK PLION ZYGI      CH</t>
  </si>
  <si>
    <t>56-42-01-2</t>
  </si>
  <si>
    <t>EKFORTOSIS EMP. EK PLION ZYGI    UNCH</t>
  </si>
  <si>
    <t>56-42-02-1</t>
  </si>
  <si>
    <t>FORTOSIS EMPOR. SE PLIA  ZYGI      CH</t>
  </si>
  <si>
    <t>56-42-02-2</t>
  </si>
  <si>
    <t>FORTOSIS EMPOR. SE PLIA  ZYGI    UNCH</t>
  </si>
  <si>
    <t>56-42-03-1</t>
  </si>
  <si>
    <t>APOVIVASI EPIV.&amp; OHIMAT  ZYGI      CH</t>
  </si>
  <si>
    <t>56-42-03-2</t>
  </si>
  <si>
    <t>APOVIVASI EPIV.&amp; OHIMAT  ZYGI    UNCH</t>
  </si>
  <si>
    <t>56-42-04-1</t>
  </si>
  <si>
    <t>APOVIVASI EPISK. MON.PAR ZYGI      CH</t>
  </si>
  <si>
    <t>56-42-04-2</t>
  </si>
  <si>
    <t>APOVIVASI EPISK. MON.PAR ZYGI    UNCH</t>
  </si>
  <si>
    <t>56-42-05-1</t>
  </si>
  <si>
    <t>EPIVIVASI EPISK. &amp; OHIM. ZYGI      CH</t>
  </si>
  <si>
    <t>56-42-05-2</t>
  </si>
  <si>
    <t>EPIVIVASI EPISK. &amp; OHIM. ZYGI    UNCH</t>
  </si>
  <si>
    <t>56-42-06-1</t>
  </si>
  <si>
    <t>KATATH ENGR.&amp;AM. PARAD.  ZYGI      CH</t>
  </si>
  <si>
    <t>56-42-06-2</t>
  </si>
  <si>
    <t>KATATH ENGR.&amp;AM. PARAD.  ZYGI    UNCH</t>
  </si>
  <si>
    <t>56-42-07-1</t>
  </si>
  <si>
    <t>AMESI PAR. EMP. APO PLIO ZYGI      CH</t>
  </si>
  <si>
    <t>56-42-07-2</t>
  </si>
  <si>
    <t>AMESI PAR. EMP. APO PLIO ZYGI    UNCH</t>
  </si>
  <si>
    <t>56-42-08-1</t>
  </si>
  <si>
    <t>ELEHOS PLION             ZYGI      CH</t>
  </si>
  <si>
    <t>56-42-08-2</t>
  </si>
  <si>
    <t>ELEHOS PLION             ZYGI    UNCH</t>
  </si>
  <si>
    <t>56-42-09-1</t>
  </si>
  <si>
    <t>ERGASIA YIA AEROSK.&amp;THAL.ZYGI      CH</t>
  </si>
  <si>
    <t>56-42-09-2</t>
  </si>
  <si>
    <t>ERGASIA YIA AEROSK.&amp;THAL.ZYGI    UNCH</t>
  </si>
  <si>
    <t>56-42-10-1</t>
  </si>
  <si>
    <t>EPISTROFES DASMON        ZYGI      CH</t>
  </si>
  <si>
    <t>56-42-10-2</t>
  </si>
  <si>
    <t>EPISTROFES DASMON        ZYGI    UNCH</t>
  </si>
  <si>
    <t>56-42-11-1</t>
  </si>
  <si>
    <t>FOROI KATANALOSEOS       ZYGI      CH</t>
  </si>
  <si>
    <t>56-42-11-2</t>
  </si>
  <si>
    <t>FOROI KATANALOSEOS       ZYGI    UNCH</t>
  </si>
  <si>
    <t>56-42-12-1</t>
  </si>
  <si>
    <t>TMIMA DIASAFISEON        ZYGI      CH</t>
  </si>
  <si>
    <t>56-42-12-2</t>
  </si>
  <si>
    <t>TMIMA DIASAFISEON        ZYGI    UNCH</t>
  </si>
  <si>
    <t>56-42-13-1</t>
  </si>
  <si>
    <t>EXETASI EMPOR.           ZYGI      CH</t>
  </si>
  <si>
    <t>56-42-13-2</t>
  </si>
  <si>
    <t>EXETASI EMPOR.           ZYGI    UNCH</t>
  </si>
  <si>
    <t>56-42-14-1</t>
  </si>
  <si>
    <t>AEROPORIKA FORTIA        ZYGI      CH</t>
  </si>
  <si>
    <t>56-42-14-2</t>
  </si>
  <si>
    <t>AEROPORIKA FORTIA        ZYGI    UNCH</t>
  </si>
  <si>
    <t>56-42-15-1</t>
  </si>
  <si>
    <t>ELEFTHERI ZONI EMP.      ZYGI      CH</t>
  </si>
  <si>
    <t>56-42-15-2</t>
  </si>
  <si>
    <t>ELEFTHERI ZONI EMP.      ZYGI    UNCH</t>
  </si>
  <si>
    <t>56-42-16-1</t>
  </si>
  <si>
    <t>EREVNES                  ZYGI      CH</t>
  </si>
  <si>
    <t>56-42-16-2</t>
  </si>
  <si>
    <t>EREVNES                  ZYGI    UNCH</t>
  </si>
  <si>
    <t>56-42-17-1</t>
  </si>
  <si>
    <t>APALLAYES                ZYGI      CH</t>
  </si>
  <si>
    <t>56-42-17-2</t>
  </si>
  <si>
    <t>APALLAYES                ZYGI    UNCH</t>
  </si>
  <si>
    <t>56-42-18-1</t>
  </si>
  <si>
    <t>PROLIPTIKI IPIRESIA      ZYGI      CH</t>
  </si>
  <si>
    <t>56-42-18-2</t>
  </si>
  <si>
    <t>PROLIPTIKI IPIRESIA      ZYGI    UNCH</t>
  </si>
  <si>
    <t>56-42-19-1</t>
  </si>
  <si>
    <t>TAHIDROMIO DEMATON       ZYGI      CH</t>
  </si>
  <si>
    <t>56-42-19-2</t>
  </si>
  <si>
    <t>TAHIDROMIO DEMATON       ZYGI    UNCH</t>
  </si>
  <si>
    <t>56-42-20-1</t>
  </si>
  <si>
    <t>DIMOSIES APOTH. APOTAM.  ZYGI      CH</t>
  </si>
  <si>
    <t>56-42-20-2</t>
  </si>
  <si>
    <t>DIMOSIES APOTH. APOTAM.  ZYGI    UNCH</t>
  </si>
  <si>
    <t>56-42-21-1</t>
  </si>
  <si>
    <t>APOTHIKES APOTAM.        ZYGI      CH</t>
  </si>
  <si>
    <t>56-42-21-2</t>
  </si>
  <si>
    <t>APOTHIKES APOTAM.        ZYGI    UNCH</t>
  </si>
  <si>
    <t>56-42-22-1</t>
  </si>
  <si>
    <t>PETRELEOEDE              ZYGI      CH</t>
  </si>
  <si>
    <t>56-42-22-2</t>
  </si>
  <si>
    <t>PETRELEOEDE              ZYGI    UNCH</t>
  </si>
  <si>
    <t>56-42-23-1</t>
  </si>
  <si>
    <t>YEMISMA EMPOREVMATOKIV.  ZYGI      CH</t>
  </si>
  <si>
    <t>56-42-23-2</t>
  </si>
  <si>
    <t>YEMISMA EMPOREVMATOKIV.  ZYGI    UNCH</t>
  </si>
  <si>
    <t>56-42-24-1</t>
  </si>
  <si>
    <t>EPIVLEPONTES LITOURGOI   ZYGI      CH</t>
  </si>
  <si>
    <t>56-42-24-2</t>
  </si>
  <si>
    <t>EPIVLEPONTES LITOURGOI   ZYGI    UNCH</t>
  </si>
  <si>
    <t>56-42-25-1</t>
  </si>
  <si>
    <t>ANIHNEFTIKI SKILLI       ZYGI      CH</t>
  </si>
  <si>
    <t>56-42-25-2</t>
  </si>
  <si>
    <t>ANIHNEFTIKI SKILLI       ZYGI    UNCH</t>
  </si>
  <si>
    <t>56-42-26-1</t>
  </si>
  <si>
    <t>KATAST. ADASMOL. STA AER.ZYGI      CH</t>
  </si>
  <si>
    <t>56-42-26-2</t>
  </si>
  <si>
    <t>KATAST. ADASMOL. STA AER.ZYGI    UNCH</t>
  </si>
  <si>
    <t>56-42-27-1</t>
  </si>
  <si>
    <t>PARAD. ADASM. APO APOTH. ZYGI      CH</t>
  </si>
  <si>
    <t>56-42-27-2</t>
  </si>
  <si>
    <t>PARAD. ADASM. APO APOTH. ZYGI    UNCH</t>
  </si>
  <si>
    <t>56-42-28-1</t>
  </si>
  <si>
    <t>TAMIES                   ZYGI      CH</t>
  </si>
  <si>
    <t>56-42-28-2</t>
  </si>
  <si>
    <t>TAMIES                   ZYGI    UNCH</t>
  </si>
  <si>
    <t>56-42-29-1</t>
  </si>
  <si>
    <t>APOV.&amp;EPIV. EPIV. AEROSK.ZYGI      CH</t>
  </si>
  <si>
    <t>56-42-29-2</t>
  </si>
  <si>
    <t>APOV.&amp;EPIV. EPIV. AEROSK.ZYGI    UNCH</t>
  </si>
  <si>
    <t>56-42-30-1</t>
  </si>
  <si>
    <t>EKF.&amp;FORTOS.EMPOR.AEROSK.ZYGI      CH</t>
  </si>
  <si>
    <t>56-42-30-2</t>
  </si>
  <si>
    <t>EKF.&amp;FORTOS.EMPOR.AEROSK.ZYGI    UNCH</t>
  </si>
  <si>
    <t>56-42-31-1</t>
  </si>
  <si>
    <t>ALLA                     ZYGI      CH</t>
  </si>
  <si>
    <t>56-42-31-2</t>
  </si>
  <si>
    <t>ALLA                     ZYGI    UNCH</t>
  </si>
  <si>
    <t>56-50-01-1</t>
  </si>
  <si>
    <t>EKFORTOSIS EMP. EK PLION LIM       CH</t>
  </si>
  <si>
    <t>56-50-01-2</t>
  </si>
  <si>
    <t>EKFORTOSIS EMP. EK PLION LIM     UNCH</t>
  </si>
  <si>
    <t>56-50-02-1</t>
  </si>
  <si>
    <t>FORTOSIS EMPOR. SE PLIA  LIM       CH</t>
  </si>
  <si>
    <t>56-50-02-2</t>
  </si>
  <si>
    <t>FORTOSIS EMPOR. SE PLIA  LIM     UNCH</t>
  </si>
  <si>
    <t>56-50-03-1</t>
  </si>
  <si>
    <t>APOVIVASI EPIV.&amp; OHIMAT  LIM       CH</t>
  </si>
  <si>
    <t>56-50-03-2</t>
  </si>
  <si>
    <t>APOVIVASI EPIV.&amp; OHIMAT  LIM     UNCH</t>
  </si>
  <si>
    <t>56-50-04-1</t>
  </si>
  <si>
    <t>APOVIVASI EPISK. MON.PAR LIM       CH</t>
  </si>
  <si>
    <t>56-50-04-2</t>
  </si>
  <si>
    <t>APOVIVASI EPISK. MON.PAR LIM     UNCH</t>
  </si>
  <si>
    <t>56-50-05-1</t>
  </si>
  <si>
    <t>EPIVIVASI EPISK. &amp; OHIM. LIM       CH</t>
  </si>
  <si>
    <t>56-50-05-2</t>
  </si>
  <si>
    <t>EPIVIVASI EPISK. &amp; OHIM. LIM     UNCH</t>
  </si>
  <si>
    <t>56-50-06-1</t>
  </si>
  <si>
    <t>KATATH ENGR.&amp;AM. PARAD.  LIM       CH</t>
  </si>
  <si>
    <t>56-50-06-2</t>
  </si>
  <si>
    <t>KATATH ENGR.&amp;AM. PARAD.  LIM     UNCH</t>
  </si>
  <si>
    <t>56-50-07-1</t>
  </si>
  <si>
    <t>AMESI PAR. EMP. APO PLIO LIM       CH</t>
  </si>
  <si>
    <t>56-50-07-2</t>
  </si>
  <si>
    <t>AMESI PAR. EMP. APO PLIO LIM     UNCH</t>
  </si>
  <si>
    <t>56-50-08-1</t>
  </si>
  <si>
    <t>ELEHOS PLION             LIM       CH</t>
  </si>
  <si>
    <t>56-50-08-2</t>
  </si>
  <si>
    <t>ELEHOS PLION             LIM     UNCH</t>
  </si>
  <si>
    <t>56-50-09-1</t>
  </si>
  <si>
    <t>ERGASIA YIA AEROSK.&amp;THAL.LIM       CH</t>
  </si>
  <si>
    <t>56-50-09-2</t>
  </si>
  <si>
    <t>ERGASIA YIA AEROSK.&amp;THAL.LIM     UNCH</t>
  </si>
  <si>
    <t>56-50-10-1</t>
  </si>
  <si>
    <t>EPISTROFES DASMON        LIM       CH</t>
  </si>
  <si>
    <t>56-50-10-2</t>
  </si>
  <si>
    <t>EPISTROFES DASMON        LIM     UNCH</t>
  </si>
  <si>
    <t>56-50-11-1</t>
  </si>
  <si>
    <t>FOROI KATANALOSEOS       LIM       CH</t>
  </si>
  <si>
    <t>56-50-11-2</t>
  </si>
  <si>
    <t>FOROI KATANALOSEOS       LIM     UNCH</t>
  </si>
  <si>
    <t>56-50-12-1</t>
  </si>
  <si>
    <t>TMIMA DIASAFISEON        LIM       CH</t>
  </si>
  <si>
    <t>56-50-12-2</t>
  </si>
  <si>
    <t>TMIMA DIASAFISEON        LIM     UNCH</t>
  </si>
  <si>
    <t>56-50-13-1</t>
  </si>
  <si>
    <t>EXETASI EMPOR.           LIM       CH</t>
  </si>
  <si>
    <t>56-50-13-2</t>
  </si>
  <si>
    <t>EXETASI EMPOR.           LIM     UNCH</t>
  </si>
  <si>
    <t>56-50-14-1</t>
  </si>
  <si>
    <t>AEROPORIKA FORTIA        LIM       CH</t>
  </si>
  <si>
    <t>56-50-14-2</t>
  </si>
  <si>
    <t>AEROPORIKA FORTIA        LIM     UNCH</t>
  </si>
  <si>
    <t>56-50-15-1</t>
  </si>
  <si>
    <t>ELEFTHERI ZONI EMP.      LIM       CH</t>
  </si>
  <si>
    <t>56-50-15-2</t>
  </si>
  <si>
    <t>ELEFTHERI ZONI EMP.      LIM     UNCH</t>
  </si>
  <si>
    <t>56-50-16-1</t>
  </si>
  <si>
    <t>EREVNES                  LIM       CH</t>
  </si>
  <si>
    <t>56-50-16-2</t>
  </si>
  <si>
    <t>EREVNES                  LIM     UNCH</t>
  </si>
  <si>
    <t>56-50-17-1</t>
  </si>
  <si>
    <t>APALLAYES                LIM       CH</t>
  </si>
  <si>
    <t>56-50-17-2</t>
  </si>
  <si>
    <t>APALLAYES                LIM     UNCH</t>
  </si>
  <si>
    <t>56-50-18-1</t>
  </si>
  <si>
    <t>PROLIPTIKI IPIRESIA      LIM       CH</t>
  </si>
  <si>
    <t>56-50-18-2</t>
  </si>
  <si>
    <t>PROLIPTIKI IPIRESIA      LIM     UNCH</t>
  </si>
  <si>
    <t>56-50-19-1</t>
  </si>
  <si>
    <t>TAHIDROMIO DEMATON       LIM       CH</t>
  </si>
  <si>
    <t>56-50-19-2</t>
  </si>
  <si>
    <t>TAHIDROMIO DEMATON       LIM     UNCH</t>
  </si>
  <si>
    <t>56-50-20-1</t>
  </si>
  <si>
    <t>DIMOSIES APOTH. APOTAM.  LIM       CH</t>
  </si>
  <si>
    <t>56-50-20-2</t>
  </si>
  <si>
    <t>DIMOSIES APOTH. APOTAM.  LIM     UNCH</t>
  </si>
  <si>
    <t>56-50-21-1</t>
  </si>
  <si>
    <t>APOTHIKES APOTAM.        LIM       CH</t>
  </si>
  <si>
    <t>56-50-21-2</t>
  </si>
  <si>
    <t>APOTHIKES APOTAM.        LIM     UNCH</t>
  </si>
  <si>
    <t>56-50-22-1</t>
  </si>
  <si>
    <t>PETRELEOEDE              LIM       CH</t>
  </si>
  <si>
    <t>56-50-22-2</t>
  </si>
  <si>
    <t>PETRELEOEDE              LIM     UNCH</t>
  </si>
  <si>
    <t>56-50-23-1</t>
  </si>
  <si>
    <t>YEMISMA EMPOREVMATOKIV.  LIM       CH</t>
  </si>
  <si>
    <t>56-50-23-2</t>
  </si>
  <si>
    <t>YEMISMA EMPOREVMATOKIV.  LIM     UNCH</t>
  </si>
  <si>
    <t>56-50-24-1</t>
  </si>
  <si>
    <t>EPIVLEPONTES LITOURGOI   LIM       CH</t>
  </si>
  <si>
    <t>56-50-24-2</t>
  </si>
  <si>
    <t>EPIVLEPONTES LITOURGOI   LIM     UNCH</t>
  </si>
  <si>
    <t>56-50-25-1</t>
  </si>
  <si>
    <t>ANIHNEFTIKI SKILLI       LIM       CH</t>
  </si>
  <si>
    <t>56-50-25-2</t>
  </si>
  <si>
    <t>ANIHNEFTIKI SKILLI       LIM     UNCH</t>
  </si>
  <si>
    <t>56-50-26-1</t>
  </si>
  <si>
    <t>KATAST. ADASMOL. STA AER.LIM       CH</t>
  </si>
  <si>
    <t>56-50-26-2</t>
  </si>
  <si>
    <t>KATAST. ADASMOL. STA AER.LIM     UNCH</t>
  </si>
  <si>
    <t>56-50-27-1</t>
  </si>
  <si>
    <t>PARAD. ADASM. APO APOTH. LIM       CH</t>
  </si>
  <si>
    <t>56-50-27-2</t>
  </si>
  <si>
    <t>PARAD. ADASM. APO APOTH. LIM     UNCH</t>
  </si>
  <si>
    <t>56-50-28-1</t>
  </si>
  <si>
    <t>TAMIES                   LIM       CH</t>
  </si>
  <si>
    <t>56-50-28-2</t>
  </si>
  <si>
    <t>TAMIES                   LIM     UNCH</t>
  </si>
  <si>
    <t>56-50-29-1</t>
  </si>
  <si>
    <t>APOV.&amp;EPIV. EPIV. AEROSK.LIM       CH</t>
  </si>
  <si>
    <t>56-50-29-2</t>
  </si>
  <si>
    <t>APOV.&amp;EPIV. EPIV. AEROSK.LIM     UNCH</t>
  </si>
  <si>
    <t>56-50-30-1</t>
  </si>
  <si>
    <t>EKF.&amp;FORTOS.EMPOR.AEROSK.LIM       CH</t>
  </si>
  <si>
    <t>56-50-30-2</t>
  </si>
  <si>
    <t>EKF.&amp;FORTOS.EMPOR.AEROSK.LIM     UNCH</t>
  </si>
  <si>
    <t>56-50-31-1</t>
  </si>
  <si>
    <t>ALLA                     LIM       CH</t>
  </si>
  <si>
    <t>56-50-31-2</t>
  </si>
  <si>
    <t>ALLA                     LIM     UNCH</t>
  </si>
  <si>
    <t>56-60-01-1</t>
  </si>
  <si>
    <t>EKFORTOSIS EMP. EK PLION PAPHOS    CH</t>
  </si>
  <si>
    <t>56-60-01-2</t>
  </si>
  <si>
    <t>EKFORTOSIS EMP. EK PLION PAPHOS  UNCH</t>
  </si>
  <si>
    <t>56-60-02-1</t>
  </si>
  <si>
    <t>FORTOSIS EMPOR. SE PLIA  PAPHOS    CH</t>
  </si>
  <si>
    <t>56-60-02-2</t>
  </si>
  <si>
    <t>FORTOSIS EMPOR. SE PLIA  PAPHOS  UNCH</t>
  </si>
  <si>
    <t>56-60-03-1</t>
  </si>
  <si>
    <t>APOVIVASI EPIV.&amp; OHIMAT  PAPHOS    CH</t>
  </si>
  <si>
    <t>56-60-03-2</t>
  </si>
  <si>
    <t>APOVIVASI EPIV.&amp; OHIMAT  PAPHOS  UNCH</t>
  </si>
  <si>
    <t>56-60-04-1</t>
  </si>
  <si>
    <t>APOVIVASI EPISK. MON.PAR PAPHOS    CH</t>
  </si>
  <si>
    <t>56-60-04-2</t>
  </si>
  <si>
    <t>APOVIVASI EPISK. MON.PAR PAPHOS  UNCH</t>
  </si>
  <si>
    <t>56-60-05-1</t>
  </si>
  <si>
    <t>EPIVIVASI EPISK. &amp; OHIM. PAPHOS    CH</t>
  </si>
  <si>
    <t>56-60-05-2</t>
  </si>
  <si>
    <t>EPIVIVASI EPISK. &amp; OHIM. PAPHOS  UNCH</t>
  </si>
  <si>
    <t>56-60-06-1</t>
  </si>
  <si>
    <t>KATATH ENGR.&amp;AM. PARAD.  PAPHOS    CH</t>
  </si>
  <si>
    <t>56-60-06-2</t>
  </si>
  <si>
    <t>KATATH ENGR.&amp;AM. PARAD.  PAPHOS  UNCH</t>
  </si>
  <si>
    <t>56-60-07-1</t>
  </si>
  <si>
    <t>AMESI PAR. EMP. APO PLIO PAPHOS    CH</t>
  </si>
  <si>
    <t>56-60-07-2</t>
  </si>
  <si>
    <t>AMESI PAR. EMP. APO PLIO PAPHOS  UNCH</t>
  </si>
  <si>
    <t>56-60-08-1</t>
  </si>
  <si>
    <t>ELEHOS PLION             PAPHOS    CH</t>
  </si>
  <si>
    <t>56-60-08-2</t>
  </si>
  <si>
    <t>ELEHOS PLION             PAPHOS  UNCH</t>
  </si>
  <si>
    <t>56-60-09-1</t>
  </si>
  <si>
    <t>ERGASIA YIA AEROSK.&amp;THAL.PAPHOS    CH</t>
  </si>
  <si>
    <t>56-60-09-2</t>
  </si>
  <si>
    <t>ERGASIA YIA AEROSK.&amp;THAL.PAPHOS  UNCH</t>
  </si>
  <si>
    <t>56-60-10-1</t>
  </si>
  <si>
    <t>EPISTROFES DASMON        PAPHOS    CH</t>
  </si>
  <si>
    <t>56-60-10-2</t>
  </si>
  <si>
    <t>EPISTROFES DASMON        PAPHOS  UNCH</t>
  </si>
  <si>
    <t>56-60-11-1</t>
  </si>
  <si>
    <t>FOROI KATANALOSEOS       PAPHOS    CH</t>
  </si>
  <si>
    <t>56-60-11-2</t>
  </si>
  <si>
    <t>FOROI KATANALOSEOS       PAPHOS  UNCH</t>
  </si>
  <si>
    <t>56-60-12-1</t>
  </si>
  <si>
    <t>TMIMA DIASAFISEON        PAPHOS    CH</t>
  </si>
  <si>
    <t>56-60-12-2</t>
  </si>
  <si>
    <t>TMIMA DIASAFISEON        PAPHOS  UNCH</t>
  </si>
  <si>
    <t>56-60-13-1</t>
  </si>
  <si>
    <t>EXETASI EMPOR.           PAPHOS    CH</t>
  </si>
  <si>
    <t>56-60-13-2</t>
  </si>
  <si>
    <t>EXETASI EMPOR.           PAPHOS  UNCH</t>
  </si>
  <si>
    <t>56-60-14-1</t>
  </si>
  <si>
    <t>AEROPORIKA FORTIA        PAPHOS    CH</t>
  </si>
  <si>
    <t>56-60-14-2</t>
  </si>
  <si>
    <t>AEROPORIKA FORTIA        PAPHOS  UNCH</t>
  </si>
  <si>
    <t>56-60-15-1</t>
  </si>
  <si>
    <t>ELEFTHERI ZONI EMP.      PAPHOS    CH</t>
  </si>
  <si>
    <t>56-60-15-2</t>
  </si>
  <si>
    <t>ELEFTHERI ZONI EMP.      PAPHOS  UNCH</t>
  </si>
  <si>
    <t>56-60-16-1</t>
  </si>
  <si>
    <t>EREVNES                  PAPHOS    CH</t>
  </si>
  <si>
    <t>56-60-16-2</t>
  </si>
  <si>
    <t>EREVNES                  PAPHOS  UNCH</t>
  </si>
  <si>
    <t>56-60-17-1</t>
  </si>
  <si>
    <t>APALLAYES                PAPHOS    CH</t>
  </si>
  <si>
    <t>56-60-17-2</t>
  </si>
  <si>
    <t>APALLAYES                PAPHOS  UNCH</t>
  </si>
  <si>
    <t>56-60-18-1</t>
  </si>
  <si>
    <t>PROLIPTIKI IPIRESIA      PAPHOS    CH</t>
  </si>
  <si>
    <t>56-60-18-2</t>
  </si>
  <si>
    <t>PROLIPTIKI IPIRESIA      PAPHOS  UNCH</t>
  </si>
  <si>
    <t>56-60-19-1</t>
  </si>
  <si>
    <t>TAHIDROMIO DEMATON       PAPHOS    CH</t>
  </si>
  <si>
    <t>56-60-19-2</t>
  </si>
  <si>
    <t>TAHIDROMIO DEMATON       PAPHOS  UNCH</t>
  </si>
  <si>
    <t>56-60-20-1</t>
  </si>
  <si>
    <t>DIMOSIES APOTH. APOTAM.  PAPHOS    CH</t>
  </si>
  <si>
    <t>56-60-20-2</t>
  </si>
  <si>
    <t>DIMOSIES APOTH. APOTAM.  PAPHOS  UNCH</t>
  </si>
  <si>
    <t>56-60-21-1</t>
  </si>
  <si>
    <t>APOTHIKES APOTAM.        PAPHOS    CH</t>
  </si>
  <si>
    <t>56-60-21-2</t>
  </si>
  <si>
    <t>APOTHIKES APOTAM.        PAPHOS  UNCH</t>
  </si>
  <si>
    <t>56-60-22-1</t>
  </si>
  <si>
    <t>PETRELEOEDE              PAPHOS    CH</t>
  </si>
  <si>
    <t>56-60-22-2</t>
  </si>
  <si>
    <t>PETRELEOEDE              PAPHOS  UNCH</t>
  </si>
  <si>
    <t>56-60-23-1</t>
  </si>
  <si>
    <t>YEMISMA EMPOREVMATOKIV.  PAPHOS    CH</t>
  </si>
  <si>
    <t>56-60-23-2</t>
  </si>
  <si>
    <t>YEMISMA EMPOREVMATOKIV.  PAPHOS  UNCH</t>
  </si>
  <si>
    <t>56-60-24-1</t>
  </si>
  <si>
    <t>EPIVLEPONTES LITOURGOI   PAPHOS    CH</t>
  </si>
  <si>
    <t>56-60-24-2</t>
  </si>
  <si>
    <t>EPIVLEPONTES LITOURGOI   PAPHOS  UNCH</t>
  </si>
  <si>
    <t>56-60-25-1</t>
  </si>
  <si>
    <t>ANIHNEFTIKI SKILLI       PAPHOS    CH</t>
  </si>
  <si>
    <t>56-60-25-2</t>
  </si>
  <si>
    <t>ANIHNEFTIKI SKILLI       PAPHOS  UNCH</t>
  </si>
  <si>
    <t>56-60-26-1</t>
  </si>
  <si>
    <t>KATAST. ADASMOL. STA AER.PAPHOS    CH</t>
  </si>
  <si>
    <t>56-60-26-2</t>
  </si>
  <si>
    <t>KATAST. ADASMOL. STA AER.PAPHOS  UNCH</t>
  </si>
  <si>
    <t>56-60-27-1</t>
  </si>
  <si>
    <t>PARAD. ADASM. APO APOTH. PAPHOS    CH</t>
  </si>
  <si>
    <t>56-60-27-2</t>
  </si>
  <si>
    <t>PARAD. ADASM. APO APOTH. PAPHOS  UNCH</t>
  </si>
  <si>
    <t>56-60-28-1</t>
  </si>
  <si>
    <t>TAMIES                   PAPHOS    CH</t>
  </si>
  <si>
    <t>56-60-28-2</t>
  </si>
  <si>
    <t>TAMIES                   PAPHOS  UNCH</t>
  </si>
  <si>
    <t>56-60-29-1</t>
  </si>
  <si>
    <t>APOV.&amp;EPIV. EPIV. AEROSK.PAPHOS    CH</t>
  </si>
  <si>
    <t>56-60-29-2</t>
  </si>
  <si>
    <t>APOV.&amp;EPIV. EPIV. AEROSK.PAPHOS  UNCH</t>
  </si>
  <si>
    <t>56-60-30-1</t>
  </si>
  <si>
    <t>EKF.&amp;FORTOS.EMPOR.AEROSK.PAPHOS    CH</t>
  </si>
  <si>
    <t>56-60-30-2</t>
  </si>
  <si>
    <t>EKF.&amp;FORTOS.EMPOR.AEROSK.PAPHOS  UNCH</t>
  </si>
  <si>
    <t>56-60-31-1</t>
  </si>
  <si>
    <t>ALLA                     PAPHOS    CH</t>
  </si>
  <si>
    <t>56-60-31-2</t>
  </si>
  <si>
    <t>ALLA                     PAPHOS  UNCH</t>
  </si>
  <si>
    <t>56-61-01-1</t>
  </si>
  <si>
    <t>EKFORTOSIS EMP. EK PLION PAP APT   CH</t>
  </si>
  <si>
    <t>56-61-01-2</t>
  </si>
  <si>
    <t>EKFORTOSIS EMP. EK PLION PAP APT UNCH</t>
  </si>
  <si>
    <t>56-61-02-1</t>
  </si>
  <si>
    <t>FORTOSIS EMPOR. SE PLIA  PAP APT   CH</t>
  </si>
  <si>
    <t>56-61-02-2</t>
  </si>
  <si>
    <t>FORTOSIS EMPOR. SE PLIA  PAP APT UNCH</t>
  </si>
  <si>
    <t>56-61-03-1</t>
  </si>
  <si>
    <t>APOVIVASI EPIV.&amp; OHIMAT  PAP APT   CH</t>
  </si>
  <si>
    <t>56-61-03-2</t>
  </si>
  <si>
    <t>APOVIVASI EPIV.&amp; OHIMAT  PAP APT UNCH</t>
  </si>
  <si>
    <t>56-61-04-1</t>
  </si>
  <si>
    <t>APOVIVASI EPISK. MON.PAR PAP APT   CH</t>
  </si>
  <si>
    <t>56-61-04-2</t>
  </si>
  <si>
    <t>APOVIVASI EPISK. MON.PAR PAP APT UNCH</t>
  </si>
  <si>
    <t>56-61-05-1</t>
  </si>
  <si>
    <t>EPIVIVASI EPISK. &amp; OHIM. PAP APT   CH</t>
  </si>
  <si>
    <t>56-61-05-2</t>
  </si>
  <si>
    <t>EPIVIVASI EPISK. &amp; OHIM. PAP APT UNCH</t>
  </si>
  <si>
    <t>56-61-06-1</t>
  </si>
  <si>
    <t>KATATH ENGR.&amp;AM. PARAD.  PAP APT   CH</t>
  </si>
  <si>
    <t>56-61-06-2</t>
  </si>
  <si>
    <t>KATATH ENGR.&amp;AM. PARAD.  PAP APT UNCH</t>
  </si>
  <si>
    <t>56-61-07-1</t>
  </si>
  <si>
    <t>AMESI PAR. EMP. APO PLIO PAP APT   CH</t>
  </si>
  <si>
    <t>56-61-07-2</t>
  </si>
  <si>
    <t>AMESI PAR. EMP. APO PLIO PAP APT UNCH</t>
  </si>
  <si>
    <t>56-61-08-1</t>
  </si>
  <si>
    <t>ELEHOS PLION             PAP APT   CH</t>
  </si>
  <si>
    <t>56-61-08-2</t>
  </si>
  <si>
    <t>ELEHOS PLION             PAP APT UNCH</t>
  </si>
  <si>
    <t>56-61-09-1</t>
  </si>
  <si>
    <t>ERGASIA YIA AEROSK.&amp;THAL.PAP APT   CH</t>
  </si>
  <si>
    <t>56-61-09-2</t>
  </si>
  <si>
    <t>ERGASIA YIA AEROSK.&amp;THAL.PAP APT UNCH</t>
  </si>
  <si>
    <t>56-61-10-1</t>
  </si>
  <si>
    <t>EPISTROFES DASMON        PAP APT   CH</t>
  </si>
  <si>
    <t>56-61-10-2</t>
  </si>
  <si>
    <t>EPISTROFES DASMON        PAP APT UNCH</t>
  </si>
  <si>
    <t>56-61-11-1</t>
  </si>
  <si>
    <t>FOROI KATANALOSEOS       PAP APT   CH</t>
  </si>
  <si>
    <t>56-61-11-2</t>
  </si>
  <si>
    <t>FOROI KATANALOSEOS       PAP APT UNCH</t>
  </si>
  <si>
    <t>56-61-12-1</t>
  </si>
  <si>
    <t>TMIMA DIASAFISEON        PAP APT   CH</t>
  </si>
  <si>
    <t>56-61-12-2</t>
  </si>
  <si>
    <t>TMIMA DIASAFISEON        PAP APT UNCH</t>
  </si>
  <si>
    <t>56-61-13-1</t>
  </si>
  <si>
    <t>EXETASI EMPOR.           PAP APT   CH</t>
  </si>
  <si>
    <t>56-61-13-2</t>
  </si>
  <si>
    <t>EXETASI EMPOR.           PAP APT UNCH</t>
  </si>
  <si>
    <t>56-61-14-1</t>
  </si>
  <si>
    <t>AEROPORIKA FORTIA        PAP APT   CH</t>
  </si>
  <si>
    <t>56-61-14-2</t>
  </si>
  <si>
    <t>AEROPORIKA FORTIA        PAP APT UNCH</t>
  </si>
  <si>
    <t>56-61-15-1</t>
  </si>
  <si>
    <t>ELEFTHERI ZONI EMP.      PAP APT   CH</t>
  </si>
  <si>
    <t>56-61-15-2</t>
  </si>
  <si>
    <t>ELEFTHERI ZONI EMP.      PAP APT UNCH</t>
  </si>
  <si>
    <t>56-61-16-1</t>
  </si>
  <si>
    <t>EREVNES                  PAP APT   CH</t>
  </si>
  <si>
    <t>56-61-16-2</t>
  </si>
  <si>
    <t>EREVNES                  PAP APT UNCH</t>
  </si>
  <si>
    <t>56-61-17-1</t>
  </si>
  <si>
    <t>APALLAYES                PAP APT   CH</t>
  </si>
  <si>
    <t>56-61-17-2</t>
  </si>
  <si>
    <t>APALLAYES                PAP APT UNCH</t>
  </si>
  <si>
    <t>56-61-18-1</t>
  </si>
  <si>
    <t>PROLIPTIKI IPIRESIA      PAP APT   CH</t>
  </si>
  <si>
    <t>56-61-18-2</t>
  </si>
  <si>
    <t>PROLIPTIKI IPIRESIA      PAP APT UNCH</t>
  </si>
  <si>
    <t>56-61-19-1</t>
  </si>
  <si>
    <t>TAHIDROMIO DEMATON       PAP APT   CH</t>
  </si>
  <si>
    <t>56-61-19-2</t>
  </si>
  <si>
    <t>TAHIDROMIO DEMATON       PAP APT UNCH</t>
  </si>
  <si>
    <t>56-61-20-1</t>
  </si>
  <si>
    <t>DIMOSIES APOTH. APOTAM.  PAP APT   CH</t>
  </si>
  <si>
    <t>56-61-20-2</t>
  </si>
  <si>
    <t>DIMOSIES APOTH. APOTAM.  PAP APT UNCH</t>
  </si>
  <si>
    <t>56-61-21-1</t>
  </si>
  <si>
    <t>APOTHIKES APOTAM.        PAP APT   CH</t>
  </si>
  <si>
    <t>56-61-21-2</t>
  </si>
  <si>
    <t>APOTHIKES APOTAM.        PAP APT UNCH</t>
  </si>
  <si>
    <t>56-61-22-1</t>
  </si>
  <si>
    <t>PETRELEOEDE              PAP APT   CH</t>
  </si>
  <si>
    <t>56-61-22-2</t>
  </si>
  <si>
    <t>PETRELEOEDE              PAP APT UNCH</t>
  </si>
  <si>
    <t>56-61-23-1</t>
  </si>
  <si>
    <t>YEMISMA EMPOREVMATOKIV.  PAP APT   CH</t>
  </si>
  <si>
    <t>56-61-23-2</t>
  </si>
  <si>
    <t>YEMISMA EMPOREVMATOKIV.  PAP APT UNCH</t>
  </si>
  <si>
    <t>56-61-24-1</t>
  </si>
  <si>
    <t>EPIVLEPONTES LITOURGOI   PAP APT   CH</t>
  </si>
  <si>
    <t>56-61-24-2</t>
  </si>
  <si>
    <t>EPIVLEPONTES LITOURGOI   PAP APT UNCH</t>
  </si>
  <si>
    <t>56-61-25-1</t>
  </si>
  <si>
    <t>ANIHNEFTIKI SKILLI       PAP APT   CH</t>
  </si>
  <si>
    <t>56-61-25-2</t>
  </si>
  <si>
    <t>ANIHNEFTIKI SKILLI       PAP APT UNCH</t>
  </si>
  <si>
    <t>56-61-26-1</t>
  </si>
  <si>
    <t>KATAST. ADASMOL. STA AER.PAP APT   CH</t>
  </si>
  <si>
    <t>56-61-26-2</t>
  </si>
  <si>
    <t>KATAST. ADASMOL. STA AER.PAP APT UNCH</t>
  </si>
  <si>
    <t>56-61-27-1</t>
  </si>
  <si>
    <t>PARAD. ADASM. APO APOTH. PAP APT   CH</t>
  </si>
  <si>
    <t>56-61-27-2</t>
  </si>
  <si>
    <t>PARAD. ADASM. APO APOTH. PAP APT UNCH</t>
  </si>
  <si>
    <t>56-61-28-1</t>
  </si>
  <si>
    <t>TAMIES                   PAP APT   CH</t>
  </si>
  <si>
    <t>56-61-28-2</t>
  </si>
  <si>
    <t>TAMIES                   PAP APT UNCH</t>
  </si>
  <si>
    <t>56-61-29-1</t>
  </si>
  <si>
    <t>APOV.&amp;EPIV. EPIV. AEROSK.PAP APT   CH</t>
  </si>
  <si>
    <t>56-61-29-2</t>
  </si>
  <si>
    <t>APOV.&amp;EPIV. EPIV. AEROSK.PAP APT UNCH</t>
  </si>
  <si>
    <t>56-61-30-1</t>
  </si>
  <si>
    <t>EKF.&amp;FORTOS.EMPOR.AEROSK.PAP APT   CH</t>
  </si>
  <si>
    <t>56-61-30-2</t>
  </si>
  <si>
    <t>EKF.&amp;FORTOS.EMPOR.AEROSK.PAP APT UNCH</t>
  </si>
  <si>
    <t>56-61-31-1</t>
  </si>
  <si>
    <t>ALLA                     PAP APT   CH</t>
  </si>
  <si>
    <t>56-61-31-2</t>
  </si>
  <si>
    <t>ALLA                     PAP APT UNCH</t>
  </si>
  <si>
    <t>18-04-261</t>
  </si>
  <si>
    <t>OVERTIME-TAX DEPART. (VAT)</t>
  </si>
  <si>
    <t>18-0204200261</t>
  </si>
  <si>
    <t>57-309-01</t>
  </si>
  <si>
    <t>ΥΠ. ΠΑΙΔΕΙΑΣ ΚΑΙ ΠΟΛΙΤΙΣΜΟΥ</t>
  </si>
  <si>
    <t>20-0403200314</t>
  </si>
  <si>
    <t>57-A-282</t>
  </si>
  <si>
    <t>EXAMINATION EXPENCES (INLAND REVENUE)</t>
  </si>
  <si>
    <t>641</t>
  </si>
  <si>
    <t>ΑΠΟΓΡΑΦΕΣ ΠΟΝΤΙΩΝ</t>
  </si>
  <si>
    <t>653</t>
  </si>
  <si>
    <t>INVESTIGATION, PREV. &amp; FIGHT. OF SEA POL</t>
  </si>
  <si>
    <t>68-106</t>
  </si>
  <si>
    <t>18-0301211048</t>
  </si>
  <si>
    <t>71-191-01</t>
  </si>
  <si>
    <t>EPIMORFOSI YPIRETOUNTON DHASKALON</t>
  </si>
  <si>
    <t>71-191-02</t>
  </si>
  <si>
    <t>DHIORTHOSI ERGASION TON DHASKALON</t>
  </si>
  <si>
    <t>71-191-03</t>
  </si>
  <si>
    <t>DAILY OVERTIME OF TEACHERS</t>
  </si>
  <si>
    <t>71-285</t>
  </si>
  <si>
    <t>ΔΙΑΓ. ΗΜΕΡΑ ΣΧΟΛΕΙΩΝ ΕΥΡΩΠΗΣ</t>
  </si>
  <si>
    <t>20-0401200318</t>
  </si>
  <si>
    <t>71-55</t>
  </si>
  <si>
    <t>ANTIKATASTASI</t>
  </si>
  <si>
    <t>20-0203200115</t>
  </si>
  <si>
    <t>71-A-309</t>
  </si>
  <si>
    <t>HOSPITALITY OF FOREING PUPILS</t>
  </si>
  <si>
    <t>722</t>
  </si>
  <si>
    <t>OVERTIME FOR L/SSOL HOSPITAL MEDICAL</t>
  </si>
  <si>
    <t>0222022987224</t>
  </si>
  <si>
    <t>79-001</t>
  </si>
  <si>
    <t>OVERTIME P.W.D.</t>
  </si>
  <si>
    <t>21-0202200261</t>
  </si>
  <si>
    <t>79-002</t>
  </si>
  <si>
    <t>79-003</t>
  </si>
  <si>
    <t>79-004</t>
  </si>
  <si>
    <t>79-005</t>
  </si>
  <si>
    <t>79-006</t>
  </si>
  <si>
    <t>79-007</t>
  </si>
  <si>
    <t>79-008</t>
  </si>
  <si>
    <t>79-009</t>
  </si>
  <si>
    <t>79-010</t>
  </si>
  <si>
    <t>79-011</t>
  </si>
  <si>
    <t>79-012</t>
  </si>
  <si>
    <t>79-013</t>
  </si>
  <si>
    <t>79-014</t>
  </si>
  <si>
    <t>79-015</t>
  </si>
  <si>
    <t>79-016</t>
  </si>
  <si>
    <t>79-017</t>
  </si>
  <si>
    <t>79-018</t>
  </si>
  <si>
    <t>79-019</t>
  </si>
  <si>
    <t>79-020</t>
  </si>
  <si>
    <t>79-021</t>
  </si>
  <si>
    <t>79-022</t>
  </si>
  <si>
    <t>79-023</t>
  </si>
  <si>
    <t>79-024</t>
  </si>
  <si>
    <t>79-025</t>
  </si>
  <si>
    <t>823</t>
  </si>
  <si>
    <t>OVERTIME ALL. (NATIONAL GUARD) E. M. S.</t>
  </si>
  <si>
    <t>0342360008230</t>
  </si>
  <si>
    <t>82A-01</t>
  </si>
  <si>
    <t>DEPOSITS ANTIQUITIES DEPT</t>
  </si>
  <si>
    <t>21-4421080001</t>
  </si>
  <si>
    <t>82A-02</t>
  </si>
  <si>
    <t>SPECIAL ANTIQUITIES FUND</t>
  </si>
  <si>
    <t>21-4421080070</t>
  </si>
  <si>
    <t>83A-01</t>
  </si>
  <si>
    <t>OVERTIME CIVIL AVIATION</t>
  </si>
  <si>
    <t>21-0309241431</t>
  </si>
  <si>
    <t>237</t>
  </si>
  <si>
    <t>ΚΙΝΗΤΡΑ ΓΙΑ ΑΥΞΗΣΗ ΤΗΣ ΑΠΟΔΟΤΙΚΟΤΗΤΑΣ</t>
  </si>
  <si>
    <t>21-0209200237</t>
  </si>
  <si>
    <t>86-01</t>
  </si>
  <si>
    <t>OVERTIME ROAD TRANS.(D.R.M.V.)</t>
  </si>
  <si>
    <t>21-0212200261</t>
  </si>
  <si>
    <t>86-02</t>
  </si>
  <si>
    <t>OVERTIME ROAD TRANS.(EXAMINERS)</t>
  </si>
  <si>
    <t>86-03</t>
  </si>
  <si>
    <t>OVERTIME ROAD TRANS.(DRIVER'S EXAMINERS)</t>
  </si>
  <si>
    <t>86-04</t>
  </si>
  <si>
    <t>OVERTIME ROAD TRANS.(ROAD TRANS. CONTR.)</t>
  </si>
  <si>
    <t>86-05</t>
  </si>
  <si>
    <t>ΕΞΕΤΑΣΕΙΣ ΑΔΕΙΩΝ ΕΠΑΓΓ. ΟΔΗΓΩΝ</t>
  </si>
  <si>
    <t>21-0312370149</t>
  </si>
  <si>
    <t>86-06</t>
  </si>
  <si>
    <t>ΥΠΕΡΩΡΙΕΣ ΟΔΟΦΡΑΓΜΑΤΩΝ</t>
  </si>
  <si>
    <t>86-07</t>
  </si>
  <si>
    <t>ΑΡΧΗ ΑΔΕΙΩΝ</t>
  </si>
  <si>
    <t>86-08</t>
  </si>
  <si>
    <t>ΕΞΟΔΑ ΕΞΕΤΑΣΕΩΝ-ΣΥΜΠΛ.ΚΕΝΩΝ ΘΕΣΕΩΝ</t>
  </si>
  <si>
    <t>21-0312200035</t>
  </si>
  <si>
    <t>86-09</t>
  </si>
  <si>
    <t>ΕΠΙΘΕΩΡΗΣΕΙΣ ΟΧΗΜΑΤΩΝ SVA</t>
  </si>
  <si>
    <t>9-101-1-10</t>
  </si>
  <si>
    <t>ΕΝΤΑΤΙΚΟΛΟΓΟΙ</t>
  </si>
  <si>
    <t>22-0202214262</t>
  </si>
  <si>
    <t>9-101-1-11</t>
  </si>
  <si>
    <t>ΠΝΕΥΜΟΝΟΛΟΓΟΙ</t>
  </si>
  <si>
    <t>90-101-1-1</t>
  </si>
  <si>
    <t>N/SIA GENERAL HOSPITAL (NURSING STAFF)</t>
  </si>
  <si>
    <t>22-0202214264</t>
  </si>
  <si>
    <t>90-101-1-2</t>
  </si>
  <si>
    <t>ΓΕΝ.ΝΟΣΟΚ.Λ/ΣΙΑΣ-ΤΗΛΕΦΩΝΗΤΕΣ</t>
  </si>
  <si>
    <t>90-101-1-3</t>
  </si>
  <si>
    <t>ΓΕΝ.ΝΟΣΟΚ.Λ/ΣΙΑΣ-ΑΚΤΙΝΟΓΡΑΦΟΙ</t>
  </si>
  <si>
    <t>90-101-1-4</t>
  </si>
  <si>
    <t>ΓΕΝ.ΝΟΣΟΚ.Λ/ΣΙΑΣ-ΜΑΓΕΙΡΟΙ</t>
  </si>
  <si>
    <t>90-101-1-5</t>
  </si>
  <si>
    <t>ΓΕΝ.ΝΟΣ.Λ/ΣΙΑΣ-Β. ΟΙΚΟΝΟΜΟΙ</t>
  </si>
  <si>
    <t>90-101-1-6</t>
  </si>
  <si>
    <t>ΓΝΛ-ΑΚΤΙΝΟΓΡΑΦΟΙ-ΚΑΘΕΤ.ΚΑΡΔΙΑΣ</t>
  </si>
  <si>
    <t>90-101-1-7</t>
  </si>
  <si>
    <t>ΓΝΛ-ΝΟΣΗΛΕΥΤΕΣ-ΚΑΘΕΤ.ΚΑΡΔΙΑΣ</t>
  </si>
  <si>
    <t>90-101-1-8</t>
  </si>
  <si>
    <t>ΤΕΧΝ.ΝΟΣΟΚΟΜΕΙΑΚΟΥ ΕΡΓΑΣΤΗΡΙΟΥ</t>
  </si>
  <si>
    <t>90-101-1-9</t>
  </si>
  <si>
    <t>ΙΑΤΡΟΙ ΚΕΝΤΡΟΥ ΓΡΙΠΗΣ</t>
  </si>
  <si>
    <t>90-101-2-1</t>
  </si>
  <si>
    <t>N/SIA GENERAL HOSPITAL (CASUALTY)</t>
  </si>
  <si>
    <t>90-101-3-1</t>
  </si>
  <si>
    <t>ΓΕΝΙΚΟ ΜΟΣΟΚΟΜΕΙΟ ΛΣΙΑΣ-ON CALL ΙΑΤΡΩΝ</t>
  </si>
  <si>
    <t>22-0202214265</t>
  </si>
  <si>
    <t>90-101-4-1</t>
  </si>
  <si>
    <t>ΓΕΝΙΚΟ ΝΟΣΟΚΟΜΕΙΟ ΛΣΙΑΣ-ΕΙΔΙΚΕΥΟΜΕΝΟΙ</t>
  </si>
  <si>
    <t>90-102-1-1</t>
  </si>
  <si>
    <t>ΝΟΣ.ΑΡΧ.ΜΑΚΑΡΙΟΥ Γ-΄ΝΟΣΗΛΕΥΤΕΣ</t>
  </si>
  <si>
    <t>90-102-1-2</t>
  </si>
  <si>
    <t>ΝΟΣ.ΑΡΧ.ΜΑΚΑΡΙΟΥ Γ-ΤΗΛΕΦΩΝΗΤΕΣ</t>
  </si>
  <si>
    <t>90-102-1-3</t>
  </si>
  <si>
    <t>ΝΟΣ.ΑΡΧ.ΜΑΚΑΡΙΟΥ Γ-ΑΚΤΙΝΟΓΡΑΦΟΙ</t>
  </si>
  <si>
    <t>90-102-1-4</t>
  </si>
  <si>
    <t>ΝΟΣ.ΑΡΧ.ΜΑΚΑΡΙΟΥ Γ-ΜΑΓΕΙΡΟΙ</t>
  </si>
  <si>
    <t>90-102-1-5</t>
  </si>
  <si>
    <t>ΝΟΣ.ΑΡΧ.ΜΑΚΑΡΙΟΥ Γ-Β.ΟΙΚΟΝΟΜΟΙ</t>
  </si>
  <si>
    <t>90-102-1-6</t>
  </si>
  <si>
    <t>ΤΕΧΝΟΛΟΓΟΙ ΝΟΣΟΚΟΜΕΙΑΚΟΥ ΕΡΓΑΣΤΗΡΙΟΥ</t>
  </si>
  <si>
    <t>90-102-3-1</t>
  </si>
  <si>
    <t>ARCH.MAKARIOS HOSPITAL (ON CALL)</t>
  </si>
  <si>
    <t>22-0202212265</t>
  </si>
  <si>
    <t>90-102-4-1</t>
  </si>
  <si>
    <t>ARCH.MAKARIOS(OFFICERS FOR SPECIALISATIO</t>
  </si>
  <si>
    <t>90-103-3-1</t>
  </si>
  <si>
    <t>IATRODIKASTIS ( ON CALL )</t>
  </si>
  <si>
    <t>22-0202200265</t>
  </si>
  <si>
    <t>90-104-4-1</t>
  </si>
  <si>
    <t>EVRYCHOU HEALTH CENTRE</t>
  </si>
  <si>
    <t>90-105-4-1</t>
  </si>
  <si>
    <t>PEDHOULAS HEALTH CENTRE</t>
  </si>
  <si>
    <t>90-106</t>
  </si>
  <si>
    <t>LECTURES TO NURSING SCHOOL</t>
  </si>
  <si>
    <t>22-0301200583</t>
  </si>
  <si>
    <t>90-106-1</t>
  </si>
  <si>
    <t>ΜΑΘΗΜΑΤΑ ΑΝΑΒΑΘΜΙΣΗΣ ΝΟΣΟΚΟΜΩΝ</t>
  </si>
  <si>
    <t>22-0201200261</t>
  </si>
  <si>
    <t>90-106-2</t>
  </si>
  <si>
    <t>ΔΙΑΛΕΞΕΙΣ - ΝΟΣΗΛΕΥΤΙΚΗ ΣΧΟΛΗ</t>
  </si>
  <si>
    <t>90-106-4-1</t>
  </si>
  <si>
    <t>PYRGOS HEALTH CENTRE</t>
  </si>
  <si>
    <t>90-107</t>
  </si>
  <si>
    <t>LECTURES ( HEALTH INSPECTORS SCHOOL )</t>
  </si>
  <si>
    <t>0222073812739</t>
  </si>
  <si>
    <t>90-165</t>
  </si>
  <si>
    <t>CONSULTING &amp; SPECIALIST FEES</t>
  </si>
  <si>
    <t>22-0202200230</t>
  </si>
  <si>
    <t>90-166</t>
  </si>
  <si>
    <t>ΔΙΚΑΙΩΜ.ΓΙΑ ΙΑΤΡΟΣΥΜΒ.-Γ.Ν.ΛΕΥΚΩΣΙΑΣ</t>
  </si>
  <si>
    <t>22-0202214230</t>
  </si>
  <si>
    <t>90-167</t>
  </si>
  <si>
    <t>ΔΙΚΑΙΩΜ.ΓΙΑ ΙΑΤΡΟΣΥΜΒ.-ΝΑΜ ΙΙΙ</t>
  </si>
  <si>
    <t>22-0202212230</t>
  </si>
  <si>
    <t>90-168</t>
  </si>
  <si>
    <t>ΔΙΚΑΙΩΜ.ΓΙΑ ΙΑΤΡΟΣΥΜΒ.-Γ.Ν.ΛΑΡΝΑΚΑΣ</t>
  </si>
  <si>
    <t>22-0202241230</t>
  </si>
  <si>
    <t>90-169</t>
  </si>
  <si>
    <t>ΔΙΚΑΙΩΜ.ΓΙΑ ΙΑΤΡΟΣΥΜΒ.-Γ.Ν.ΛΕΜΕΣΟΥ</t>
  </si>
  <si>
    <t>22-0202251230</t>
  </si>
  <si>
    <t>90-170</t>
  </si>
  <si>
    <t>ΔΙΚΑΙΩΜ.ΓΙΑ ΙΑΤΡΟΣΥΜΒ.-Γ.Ν.ΠΑΦΟΥ</t>
  </si>
  <si>
    <t>22-0202261230</t>
  </si>
  <si>
    <t>90-171</t>
  </si>
  <si>
    <t>ΔΙΚΑΙΩΜ.ΓΙΑ ΙΑΤΡΟΣΥΜΒ.-Γ.Ν.ΑΜΜΟΧΩΣΤΟΥ</t>
  </si>
  <si>
    <t>22-0202232230</t>
  </si>
  <si>
    <t>90-172</t>
  </si>
  <si>
    <t>ΔΙΚΑΙΩΜ.ΓΙΑ ΙΑΤΡΟΣΥΜΒ.-Ν.ΚΥΠΕΡΟΥΝΤΑΣ</t>
  </si>
  <si>
    <t>22-0202252230</t>
  </si>
  <si>
    <t>90-301-1-1</t>
  </si>
  <si>
    <t>Ν.ΓΕΝ.ΝΟΣΟΚ.ΑΜΜΟΧΩΣΤΟΥ-ΝΟΣΗΛΕΥΤΕΣ</t>
  </si>
  <si>
    <t>22-0202232264</t>
  </si>
  <si>
    <t>90-301-1-2</t>
  </si>
  <si>
    <t>ΓΕΝ.ΝΟΣΟΚΟΜΕΙΟ ΑΜΜΟΧΩΣΤΟΥ-ΑΚΤΙΝΟΓΡΑΦΟΙ</t>
  </si>
  <si>
    <t>90-301-1-3</t>
  </si>
  <si>
    <t>ΓΕΝ.ΝΟΣΟΚΟΜΕΙΟ ΑΜΜΟΧΩΣΤΟΥ-ΤΗΛΕΦΩΝΗΤΕΣ</t>
  </si>
  <si>
    <t>90-301-1-4</t>
  </si>
  <si>
    <t>Ν.ΓΕΝ.ΝΟΣΟΚ.ΑΜΜΟΧΩΣΤΟΥ-ΜΑΓΕΙΡΟΙ</t>
  </si>
  <si>
    <t>90-301-2-1</t>
  </si>
  <si>
    <t>ΓΕΝ.ΝΟΣΟΚΟΜΕΙΟ ΑΜΜΟΧΩΣΤΟΥ-CASUALTY</t>
  </si>
  <si>
    <t>90-301-3-1</t>
  </si>
  <si>
    <t>ΓΕΝ.ΝΟΣΟΚΟΜΕΙΟ ΑΜΜΟΧΩΣΤΟΥ-ON CALL ΙΑΤΡΩΝ</t>
  </si>
  <si>
    <t>22-0202232265</t>
  </si>
  <si>
    <t>90-401-1-1</t>
  </si>
  <si>
    <t>LARNACA HOSPITAL (NURSING STAFF)</t>
  </si>
  <si>
    <t>90-401-1-2</t>
  </si>
  <si>
    <t>ΝΟΣΟΚ.ΛΑΡΝΑΚΑΣ-ΤΗΛΕΦΩΝΗΤΕΣ</t>
  </si>
  <si>
    <t>90-401-1-3</t>
  </si>
  <si>
    <t>ΝΟΣΟΚ.ΛΑΡΝΑΚΑΣ-ΑΚΤΙΝΟΓΡΑΦΟΙ</t>
  </si>
  <si>
    <t>90-401-1-4</t>
  </si>
  <si>
    <t>ΝΟΣΟΚ.ΛΑΡΝΑΚΑΣ-ΜΑΓΕΙΡΟΙ</t>
  </si>
  <si>
    <t>90-401-1-5</t>
  </si>
  <si>
    <t>ΝΟΣΟΚ.ΛΑΡΝΑΚΑΣ-Β.ΟΙΚΟΝΟΜΟΙ</t>
  </si>
  <si>
    <t>90-401-1-6</t>
  </si>
  <si>
    <t>ΥΠΕΡ.ΑΠΑΣΧΟΛΗΣΗ-ΤΕΧΝ.ΝΟΣΟΚ.ΕΡΓΑΣΤΗΡΙΟΥ</t>
  </si>
  <si>
    <t>90-401-2-1</t>
  </si>
  <si>
    <t>LARNACA HOSPITAL (CASUALTY)</t>
  </si>
  <si>
    <t>90-401-3-1</t>
  </si>
  <si>
    <t>LARNACA HOSPITAL (ON CALL)</t>
  </si>
  <si>
    <t>22-0202241265</t>
  </si>
  <si>
    <t>90-401-4-1</t>
  </si>
  <si>
    <t>LARN.HOSPITAL(OFFICERS FOR SPECIALISATIO</t>
  </si>
  <si>
    <t>90-402-4-1</t>
  </si>
  <si>
    <t>ATHIENOU HEALTH CENTRE</t>
  </si>
  <si>
    <t>22-0201200264</t>
  </si>
  <si>
    <t>90-403-4-1</t>
  </si>
  <si>
    <t>KOFINOU HEALTH CENTRE</t>
  </si>
  <si>
    <t>90-404-4-1</t>
  </si>
  <si>
    <t>ORMIDHIA HEALTH CENTRE</t>
  </si>
  <si>
    <t>90-405-4-1</t>
  </si>
  <si>
    <t>LEFKARA HEALTH CENTRE</t>
  </si>
  <si>
    <t>90-405-9-1</t>
  </si>
  <si>
    <t>ST. CHARALAMBOS HOME</t>
  </si>
  <si>
    <t>90-501-1-1</t>
  </si>
  <si>
    <t>LIMASSOL HOSPITAL (NURSING STAFF)</t>
  </si>
  <si>
    <t>90-501-1-2</t>
  </si>
  <si>
    <t>ΝΟΣΟΚ.ΛΕΜΕΣΟΥ-ΤΗΛΕΦΩΝΗΤΕΣ</t>
  </si>
  <si>
    <t>90-501-1-3</t>
  </si>
  <si>
    <t>ΝΟΣΟΚ.ΛΕΜΕΣΟΥ-ΑΚΤΙΝΟΓΡΑΦΟΙ</t>
  </si>
  <si>
    <t>90-501-1-4</t>
  </si>
  <si>
    <t>ΝΟΣΟΚ.ΛΕΜΕΣΟΥ-ΜΑΓΕΙΡΟΙ</t>
  </si>
  <si>
    <t>90-501-1-5</t>
  </si>
  <si>
    <t>ΝΟΣΟΚ.ΛΕΜΕΣΟΥ-Β.ΟΙΚΟΝΟΜΟΙ</t>
  </si>
  <si>
    <t>90-501-1-6</t>
  </si>
  <si>
    <t>ΝΟΣΟΚΟΜ.Λ/ΣΟΥ-ΤΕΧΝΟΛ.ΝΟΣΟΚ.ΕΡΓΑΣΤΗΡΙΩΝ</t>
  </si>
  <si>
    <t>90-501-2-1</t>
  </si>
  <si>
    <t>LIMASSOL HOSPITAL (CASUALTY)</t>
  </si>
  <si>
    <t>90-501-3-1</t>
  </si>
  <si>
    <t>LIMASSOL HOSPITAL (ON CALL)</t>
  </si>
  <si>
    <t>22-0202251265</t>
  </si>
  <si>
    <t>90-501-4-1</t>
  </si>
  <si>
    <t>LIM. HOSPITAL(OFFICERS FOR SPECIALISATIO</t>
  </si>
  <si>
    <t>90-501-5-1</t>
  </si>
  <si>
    <t>ΝΕΑ ΕΝΤΑΤΙΚΗ ΚΛΕΙΣΤΟΥ ΤΥΠΟΥ</t>
  </si>
  <si>
    <t>90-502-1-1</t>
  </si>
  <si>
    <t>KYPEROUNDA HOSPITAL (NURSING)</t>
  </si>
  <si>
    <t>22-0202252264</t>
  </si>
  <si>
    <t>90-502-2-1</t>
  </si>
  <si>
    <t>KYPEROUNDA HOSPITAL (CASUALTY)</t>
  </si>
  <si>
    <t>90-502-3-1</t>
  </si>
  <si>
    <t>KYPEROUNDA HOSPITAL (ON CALL)</t>
  </si>
  <si>
    <t>22-0202252265</t>
  </si>
  <si>
    <t>90-503-4-1</t>
  </si>
  <si>
    <t>PLATRES HEALTH CENTRE</t>
  </si>
  <si>
    <t>90-504-4-1</t>
  </si>
  <si>
    <t>AGROS HEALTH CENTRE</t>
  </si>
  <si>
    <t>90-601-1-1</t>
  </si>
  <si>
    <t>PAPHOS HOSPITAL (NURSING STAFF)</t>
  </si>
  <si>
    <t>90-601-1-2</t>
  </si>
  <si>
    <t>ΝΟΣΟΚ.ΠΑΦΟΥ-ΤΗΛΕΦΩΝΗΤΕΣ</t>
  </si>
  <si>
    <t>90-601-1-3</t>
  </si>
  <si>
    <t>ΝΟΣΟΚ.ΠΑΦΟΥ-ΑΚΤΙΝΟΓΡΑΦΟΙ</t>
  </si>
  <si>
    <t>90-601-1-4</t>
  </si>
  <si>
    <t>ΝΟΣΟΚ.ΠΑΦΟΥ-ΜΑΓΕΙΡΟΙ</t>
  </si>
  <si>
    <t>90-601-1-5</t>
  </si>
  <si>
    <t>ΝΟΣΟΚ.ΠΑΦΟΥ-Β.ΟΙΚΟΝΟΜΟΙ</t>
  </si>
  <si>
    <t>90-601-2-1</t>
  </si>
  <si>
    <t>PAPHOS HOSPITAL (CASUALTY)</t>
  </si>
  <si>
    <t>90-601-3-1</t>
  </si>
  <si>
    <t>PAPHOS HOSPITAL (ON CALL)</t>
  </si>
  <si>
    <t>22-0202261265</t>
  </si>
  <si>
    <t>90-602-3-1</t>
  </si>
  <si>
    <t>ON-CALL ΙΑΤΡΟΙ-ΝΟΣΟΚΟΜ.ΠΟΛΗΣ ΧΡΥΣΟΧΟΥΣ</t>
  </si>
  <si>
    <t>90-602-9-1</t>
  </si>
  <si>
    <t>POLIS CHRYSOCHOUS HOSPITAL</t>
  </si>
  <si>
    <t>90-991-0-0</t>
  </si>
  <si>
    <t>MEDICAL LABORATORY TECHNOLOGISTS</t>
  </si>
  <si>
    <t>90-991-0-1</t>
  </si>
  <si>
    <t>ΑΝΑΘΕΩΡΗΣΗ ΤΕΧΝΟΛΟΓΙΩΝ</t>
  </si>
  <si>
    <t>90-991-1-0</t>
  </si>
  <si>
    <t>ARREARS MEDICAL LABORATORY TECHNOLOGISTS</t>
  </si>
  <si>
    <t>90-992-0-0</t>
  </si>
  <si>
    <t>HEALTH INSPECTORS(AIRPORTS)</t>
  </si>
  <si>
    <t>90-993-0-0</t>
  </si>
  <si>
    <t>HEALTH INSPECTORS (FOOD INSPECTION)</t>
  </si>
  <si>
    <t>90-993-0-1</t>
  </si>
  <si>
    <t>ΕΛΕΓΧΟΣ ΤΡΟΦΙΜΩΝ-ΜΗ ΕΛΕΓΧΟΜΕΝΕΣ ΠΕΡΙΟΧΕΣ</t>
  </si>
  <si>
    <t>90-993-0-2</t>
  </si>
  <si>
    <t>RASFF</t>
  </si>
  <si>
    <t>90-993-0-3</t>
  </si>
  <si>
    <t>ΝΥΚΤΕΡΙΝΟΙ ΕΛΕΓΧΟΙ</t>
  </si>
  <si>
    <t>90-993-0-4</t>
  </si>
  <si>
    <t>ΕΛΕΓΧΟΙ ΣΕ ΠΑΝΗΓΥΡΙΑ</t>
  </si>
  <si>
    <t>90-994-0-0</t>
  </si>
  <si>
    <t>MEDICAL-KYRIAKI TOY PASCHA 1995</t>
  </si>
  <si>
    <t>22-0202200264</t>
  </si>
  <si>
    <t>90-994-1-0</t>
  </si>
  <si>
    <t>MEDICAL-KYRIAKI TOY PASCHA 1996</t>
  </si>
  <si>
    <t>90-994-2-0</t>
  </si>
  <si>
    <t>MEDICAL-PORIA MOTOSYKLETISTON 1996</t>
  </si>
  <si>
    <t>22-0202200261</t>
  </si>
  <si>
    <t>90-994-3-0</t>
  </si>
  <si>
    <t>MEDICAL-ARREARS 1996</t>
  </si>
  <si>
    <t>90-995-0-0</t>
  </si>
  <si>
    <t>CLERICAL STAFF</t>
  </si>
  <si>
    <t>90-995-0-1</t>
  </si>
  <si>
    <t>ΜΑΣΤ. ΕΛΕΓΧΟΣ-ΓΝΩΜΑΤ.ΜΑΣΤΟΓΡΑΦΙΩΝ</t>
  </si>
  <si>
    <t>90-995-0-2</t>
  </si>
  <si>
    <t>ΜΑΣΤΟΓΡΑΦΙΚΟΣ ΕΛΕΓΧΟΣ-3Η ΓΝΩΜΑΤΕΥΣΗ</t>
  </si>
  <si>
    <t>90-995-0-3</t>
  </si>
  <si>
    <t>ΜΑΣΤ.ΕΛΕΓΧΟΣ-ΚΛΙΝΙΚΗ ΜΑΣΤΟΥ</t>
  </si>
  <si>
    <t>90-995-0-4</t>
  </si>
  <si>
    <t>ΜΑΣΤ.ΕΛΕΓΧΟΣ-ΚΙΝΗΤΗ ΜΟΝΑΔΑ</t>
  </si>
  <si>
    <t>90.601-4-1</t>
  </si>
  <si>
    <t>ΑΠΟΖΗΜΙΩΣΗ ΕΙΔΙΚΕΥΟΜΕΝΩΝ ΓΙΑΤΡΩΝ</t>
  </si>
  <si>
    <t>91-103-1-1</t>
  </si>
  <si>
    <t>PSYCHIATRIC SERVICES (NURSING STAFF)</t>
  </si>
  <si>
    <t>22-0203200264</t>
  </si>
  <si>
    <t>91-103-3-1</t>
  </si>
  <si>
    <t>PSYCHIATRIC SERVICES (ON CALL)</t>
  </si>
  <si>
    <t>22-0203200265</t>
  </si>
  <si>
    <t>91-103-3-2</t>
  </si>
  <si>
    <t>ΕΦΗΜΕΡΙΕΣ ΕΙΔΙΚΕΥΟΜΕΝΩΝ ΙΑΤΡΩΝ</t>
  </si>
  <si>
    <t>92-994-2-1</t>
  </si>
  <si>
    <t>ΟΔΟΝΤΙΑΤΡΙΚΕΣ ΥΠΗΡΕΣΙΕΣ</t>
  </si>
  <si>
    <t>22-0204200261</t>
  </si>
  <si>
    <t>92-994-3-1</t>
  </si>
  <si>
    <t>DENTAL SERVICES (ON CALL)</t>
  </si>
  <si>
    <t>22-0204200265</t>
  </si>
  <si>
    <t>92-994-4-1</t>
  </si>
  <si>
    <t>22-0304200702</t>
  </si>
  <si>
    <t>93-993-3-1</t>
  </si>
  <si>
    <t>PHARMACEUTICAL SERVICES (ON CALL)</t>
  </si>
  <si>
    <t>22-0205200261</t>
  </si>
  <si>
    <t>999</t>
  </si>
  <si>
    <t>BB HH XX 999</t>
  </si>
  <si>
    <t>999-05-273</t>
  </si>
  <si>
    <t>ΥΠΕΡΩΡΙΕΣ-ΣΥΜΒ. ΑΝΑΓΝ ΤΙΤΛΩΝ ΣΠΟΥΔΩΝ</t>
  </si>
  <si>
    <t>20-0302211098</t>
  </si>
  <si>
    <t>Το έγγραφο αυτό περιέχει ευαίσθητες πληροφορίες που ενδείκνυται να τύχουν χειρισμού με βάση την αρχή της Ανάγκης Γνώσης.</t>
  </si>
  <si>
    <t>( Έντυπο Γ.Λ. 44 Ν)</t>
  </si>
  <si>
    <t>ΕΝΤΥΠΟ ΠΛΗΡΩΜΗΣ ΑΔΕΙΩΝ ΑΠΟ 1/7/2018 ΜΕΧΡΙ 31/12/2018</t>
  </si>
  <si>
    <t>ΕΝΤΥΠΟ ΠΛΗΡΩΜΗΣ ΑΔΕΙΩΝ ΑΠΟ 1/1/2018 ΜΕΧΡΙ 30/6/2018</t>
  </si>
  <si>
    <t>ΕΝΤΥΠΟ ΠΛΗΡΩΜΗΣ ΑΔΕΙΩΝ ΑΠΟ 1/7/2011 ΜΕΧΡΙ 31/12/2017</t>
  </si>
  <si>
    <t>ΥΠΕΡΩΡΙΕΣ - ΠΛΗΡΩΜΗ ΑΔΕΙΩΝ 1/7/2011-31/12/2017</t>
  </si>
  <si>
    <t>ΚΡΑΤΙΚΟΣ ΑΞΙΩΜΑΤΟΥΧ</t>
  </si>
  <si>
    <t>ΝΑΙ</t>
  </si>
  <si>
    <t xml:space="preserve">( Έντυπο Γ.Λ. 44Β )  </t>
  </si>
  <si>
    <t>ΑΛΛΑΓΗ ΕΠΙΔΟΜΑΤΩΝ / ΑΠΟΚΟΠΩΝ</t>
  </si>
  <si>
    <t xml:space="preserve"> Α / Α Σελίδας</t>
  </si>
  <si>
    <t>ΥΠΟΥΡΓΕΙΟ/ΤΜΗΜΑ/ΥΠΗΡΕΣΙΑ:</t>
  </si>
  <si>
    <t>Ολικό Σελίδας:</t>
  </si>
  <si>
    <t xml:space="preserve">Κώδικας </t>
  </si>
  <si>
    <t>Μηνιαίο Ποσό</t>
  </si>
  <si>
    <t>Ισχύς Νέου Ποσού</t>
  </si>
  <si>
    <t>Νόμισμα</t>
  </si>
  <si>
    <t>Παρατηρήσεις</t>
  </si>
  <si>
    <t xml:space="preserve">Ο Λ Ι Κ Ο </t>
  </si>
  <si>
    <t>ΕΤΟΙΜΑΣΤΗΚΕ ΑΠΟ: …………………………………..…</t>
  </si>
  <si>
    <t>ΥΠΟΓΡ.:…………………………</t>
  </si>
  <si>
    <t>ΤΗΛ.ΕΠΙΚΟΙΝΩΝΙΑΣ:………………...………….</t>
  </si>
  <si>
    <t>ΕΛΕΓΧΘΗΚΕ   ΑΠΟ:…………………………………….…</t>
  </si>
  <si>
    <t>ΗΜΕΡΟΜΗΝΙΑ:……………….……….…………</t>
  </si>
  <si>
    <t>ΥΠΕΡΩΡΙΕΣ ΑΠΟ 1/1/2018 - 31/12/2018</t>
  </si>
  <si>
    <t>ΥΠΕΡΩΡΙΕΣ ΑΠΟ 1/1/2018 - 31/12/18</t>
  </si>
  <si>
    <t>ΥΠΕΡΩΡΙΕΣ ΑΠΟ 1/1/2019 - ……….</t>
  </si>
  <si>
    <t>Αριθμός Ημερών Άδειας</t>
  </si>
  <si>
    <t>ΗΜΕΡ. ΕΝΑΡΞΗΣ ΠΛΗΡΩΘ.ΑΔΕΙΑΣ</t>
  </si>
  <si>
    <t>OXI</t>
  </si>
  <si>
    <t>ΥΠΕΡΩΡΙΕΣ ΑΠΟ 1/1/2019 - 31/12/19</t>
  </si>
  <si>
    <t>ΕΝΤΥΠΟ ΠΛΗΡΩΜΗΣ ΑΔΕΙΩΝ ΑΠΟ 1/1/2019 - 31/12/19</t>
  </si>
  <si>
    <t>ΕΝΤΥΠΟ ΠΛΗΡΩΜΗΣ ΑΔΕΙΩΝ ΑΠΟ 1/1/2020 - 31/12/2021</t>
  </si>
  <si>
    <t>ΥΠΕΡΩΡΙΕΣ ΑΠΟ 1/1/2020 - 31/12/2021</t>
  </si>
  <si>
    <t>ΗΜΕΡ. ΕΝΑΡΞΗΣ ΠΛΗΡΩΘ. ΑΔΕΙΑΣ</t>
  </si>
  <si>
    <t>ΕΝΤΥΠΟ ΠΛΗΡΩΜΗΣ ΑΔΕΙΩΝ ΑΠΟ 1/1/2022 - 31/12/2022</t>
  </si>
  <si>
    <t>ΥΠΕΡΩΡΙΕΣ ΑΠΟ 1/1/2022 - 31/12/2022</t>
  </si>
  <si>
    <t>ΕΝΤΥΠΟ ΠΛΗΡΩΜΗΣ ΑΔΕΙΩΝ ΑΠΟ 1/1/2023 - ........</t>
  </si>
  <si>
    <t>ΥΠΕΡΩΡΙΕΣ ΑΠΟ 1/1/2023 -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</si>
</sst>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mm"/>
    <numFmt numFmtId="166" formatCode="dd"/>
    <numFmt numFmtId="167" formatCode="yyyy"/>
    <numFmt numFmtId="168" formatCode="&quot;€&quot;#,##0.00"/>
    <numFmt numFmtId="169" formatCode="&quot;€&quot;#,##0"/>
    <numFmt numFmtId="170" formatCode="[$€-2]\ #,##0.00"/>
    <numFmt numFmtId="171" formatCode="0000"/>
  </numFmts>
  <fonts count="52" x14ac:knownFonts="1">
    <font>
      <sz val="10"/>
      <name val="Arial Greek"/>
    </font>
    <font>
      <sz val="10"/>
      <name val="Arial"/>
      <family val="2"/>
    </font>
    <font>
      <sz val="12"/>
      <name val="Arial"/>
      <family val="2"/>
    </font>
    <font>
      <b/>
      <sz val="10"/>
      <name val="Arial"/>
      <family val="2"/>
    </font>
    <font>
      <b/>
      <sz val="12"/>
      <name val="Arial"/>
      <family val="2"/>
    </font>
    <font>
      <sz val="11"/>
      <name val="Arial"/>
      <family val="2"/>
    </font>
    <font>
      <b/>
      <sz val="8"/>
      <name val="Arial"/>
      <family val="2"/>
    </font>
    <font>
      <sz val="9"/>
      <name val="Arial"/>
      <family val="2"/>
    </font>
    <font>
      <b/>
      <sz val="9"/>
      <name val="Arial"/>
      <family val="2"/>
    </font>
    <font>
      <sz val="8"/>
      <name val="Arial"/>
      <family val="2"/>
    </font>
    <font>
      <b/>
      <sz val="11"/>
      <name val="Arial"/>
      <family val="2"/>
    </font>
    <font>
      <sz val="10"/>
      <name val="Arial"/>
      <family val="2"/>
      <charset val="161"/>
    </font>
    <font>
      <sz val="10"/>
      <name val="Arial Greek"/>
    </font>
    <font>
      <b/>
      <sz val="10"/>
      <name val="Arial"/>
      <family val="2"/>
      <charset val="161"/>
    </font>
    <font>
      <b/>
      <sz val="12"/>
      <name val="Arial"/>
      <family val="2"/>
      <charset val="161"/>
    </font>
    <font>
      <b/>
      <sz val="14"/>
      <name val="Arial"/>
      <family val="2"/>
    </font>
    <font>
      <sz val="11"/>
      <name val="Arial"/>
      <family val="2"/>
      <charset val="161"/>
    </font>
    <font>
      <sz val="8"/>
      <name val="Arial Greek"/>
    </font>
    <font>
      <sz val="11"/>
      <color theme="1"/>
      <name val="Calibri"/>
      <family val="2"/>
      <charset val="161"/>
      <scheme val="minor"/>
    </font>
    <font>
      <sz val="11.5"/>
      <name val="Arial"/>
      <family val="2"/>
    </font>
    <font>
      <b/>
      <sz val="8"/>
      <name val="Arial"/>
      <family val="2"/>
      <charset val="161"/>
    </font>
    <font>
      <sz val="10"/>
      <name val="Calibri"/>
      <family val="2"/>
      <charset val="161"/>
      <scheme val="minor"/>
    </font>
    <font>
      <sz val="9"/>
      <name val="Arial"/>
      <family val="2"/>
      <charset val="161"/>
    </font>
    <font>
      <sz val="8"/>
      <name val="Arial"/>
      <family val="2"/>
      <charset val="161"/>
    </font>
    <font>
      <b/>
      <i/>
      <u/>
      <sz val="7.5"/>
      <name val="Calibri"/>
      <family val="2"/>
      <charset val="161"/>
      <scheme val="minor"/>
    </font>
    <font>
      <sz val="9"/>
      <name val="Arial Narrow"/>
      <family val="2"/>
    </font>
    <font>
      <b/>
      <sz val="9"/>
      <name val="Arial"/>
      <family val="2"/>
      <charset val="161"/>
    </font>
    <font>
      <b/>
      <sz val="7"/>
      <name val="Arial"/>
      <family val="2"/>
      <charset val="161"/>
    </font>
    <font>
      <b/>
      <sz val="7.5"/>
      <color theme="0"/>
      <name val="Arial"/>
      <family val="2"/>
    </font>
    <font>
      <b/>
      <sz val="8"/>
      <color theme="0"/>
      <name val="Arial"/>
      <family val="2"/>
    </font>
    <font>
      <b/>
      <sz val="6"/>
      <name val="Arial"/>
      <family val="2"/>
      <charset val="161"/>
    </font>
    <font>
      <b/>
      <sz val="8"/>
      <color theme="1"/>
      <name val="Arial"/>
      <family val="2"/>
      <charset val="161"/>
    </font>
    <font>
      <sz val="10"/>
      <color theme="0"/>
      <name val="Arial"/>
      <family val="2"/>
    </font>
    <font>
      <b/>
      <sz val="10"/>
      <name val="Calibri"/>
      <family val="2"/>
      <charset val="161"/>
      <scheme val="minor"/>
    </font>
    <font>
      <b/>
      <sz val="7.5"/>
      <name val="Calibri"/>
      <family val="2"/>
      <charset val="161"/>
      <scheme val="minor"/>
    </font>
    <font>
      <sz val="10"/>
      <color rgb="FFFF0000"/>
      <name val="Arial"/>
      <family val="2"/>
      <charset val="161"/>
    </font>
    <font>
      <sz val="7"/>
      <color theme="1"/>
      <name val="Arial Narrow"/>
      <family val="2"/>
      <charset val="161"/>
    </font>
    <font>
      <sz val="8"/>
      <color theme="1"/>
      <name val="Arial Narrow"/>
      <family val="2"/>
      <charset val="161"/>
    </font>
    <font>
      <b/>
      <sz val="10"/>
      <color theme="1"/>
      <name val="Arial"/>
      <family val="2"/>
      <charset val="161"/>
    </font>
    <font>
      <sz val="10"/>
      <color theme="1"/>
      <name val="Arial"/>
      <family val="2"/>
      <charset val="161"/>
    </font>
    <font>
      <sz val="10"/>
      <color theme="1"/>
      <name val="Arial"/>
      <family val="2"/>
    </font>
    <font>
      <sz val="10"/>
      <color theme="0" tint="-0.34998626667073579"/>
      <name val="Arial"/>
      <family val="2"/>
    </font>
    <font>
      <b/>
      <i/>
      <u/>
      <sz val="7"/>
      <name val="Calibri"/>
      <family val="2"/>
      <charset val="161"/>
      <scheme val="minor"/>
    </font>
    <font>
      <b/>
      <i/>
      <sz val="8"/>
      <name val="Arial"/>
      <family val="2"/>
      <charset val="161"/>
    </font>
    <font>
      <b/>
      <i/>
      <u/>
      <sz val="9"/>
      <name val="Calibri"/>
      <family val="2"/>
      <charset val="161"/>
      <scheme val="minor"/>
    </font>
    <font>
      <sz val="10"/>
      <color theme="0"/>
      <name val="Arial"/>
      <family val="2"/>
      <charset val="161"/>
    </font>
    <font>
      <b/>
      <u/>
      <sz val="10"/>
      <name val="Arial"/>
      <family val="2"/>
    </font>
    <font>
      <sz val="11"/>
      <color theme="0"/>
      <name val="Calibri"/>
      <family val="2"/>
      <charset val="161"/>
      <scheme val="minor"/>
    </font>
    <font>
      <sz val="11"/>
      <name val="Calibri"/>
      <family val="2"/>
      <charset val="161"/>
      <scheme val="minor"/>
    </font>
    <font>
      <b/>
      <sz val="10"/>
      <color theme="0"/>
      <name val="Arial"/>
      <family val="2"/>
    </font>
    <font>
      <b/>
      <i/>
      <sz val="8"/>
      <color theme="0"/>
      <name val="Arial"/>
      <family val="2"/>
    </font>
    <font>
      <b/>
      <sz val="10"/>
      <color theme="1"/>
      <name val="Calibri"/>
      <family val="2"/>
      <charset val="161"/>
      <scheme val="minor"/>
    </font>
  </fonts>
  <fills count="25">
    <fill>
      <patternFill patternType="none"/>
    </fill>
    <fill>
      <patternFill patternType="gray125"/>
    </fill>
    <fill>
      <patternFill patternType="solid">
        <fgColor indexed="1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9" tint="0.59999389629810485"/>
        <bgColor indexed="64"/>
      </patternFill>
    </fill>
    <fill>
      <patternFill patternType="solid">
        <fgColor rgb="FFFCD5B4"/>
        <bgColor indexed="64"/>
      </patternFill>
    </fill>
    <fill>
      <patternFill patternType="solid">
        <fgColor rgb="FFFFFF99"/>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777777"/>
        <bgColor indexed="64"/>
      </patternFill>
    </fill>
    <fill>
      <patternFill patternType="gray0625">
        <fgColor theme="0" tint="-0.14993743705557422"/>
        <bgColor theme="0" tint="-4.9989318521683403E-2"/>
      </patternFill>
    </fill>
    <fill>
      <patternFill patternType="solid">
        <fgColor rgb="FFFFFF00"/>
        <bgColor indexed="64"/>
      </patternFill>
    </fill>
    <fill>
      <patternFill patternType="solid">
        <fgColor theme="5" tint="0.39997558519241921"/>
        <bgColor indexed="64"/>
      </patternFill>
    </fill>
    <fill>
      <patternFill patternType="solid">
        <fgColor rgb="FF00B050"/>
        <bgColor indexed="64"/>
      </patternFill>
    </fill>
    <fill>
      <patternFill patternType="solid">
        <fgColor rgb="FFEF8F01"/>
        <bgColor indexed="64"/>
      </patternFill>
    </fill>
    <fill>
      <patternFill patternType="solid">
        <fgColor rgb="FFEAEAEA"/>
        <bgColor indexed="64"/>
      </patternFill>
    </fill>
  </fills>
  <borders count="111">
    <border>
      <left/>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diagonal/>
    </border>
    <border>
      <left/>
      <right/>
      <top style="thin">
        <color indexed="64"/>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bottom/>
      <diagonal/>
    </border>
  </borders>
  <cellStyleXfs count="11">
    <xf numFmtId="0" fontId="0" fillId="0" borderId="0"/>
    <xf numFmtId="0" fontId="12" fillId="0" borderId="0"/>
    <xf numFmtId="0" fontId="18" fillId="0" borderId="0"/>
    <xf numFmtId="0" fontId="18" fillId="0" borderId="0"/>
    <xf numFmtId="0" fontId="12" fillId="0" borderId="0"/>
    <xf numFmtId="0" fontId="12" fillId="0" borderId="0"/>
    <xf numFmtId="0" fontId="12" fillId="0" borderId="0"/>
    <xf numFmtId="0" fontId="18" fillId="0" borderId="0"/>
    <xf numFmtId="0" fontId="12" fillId="0" borderId="0"/>
    <xf numFmtId="0" fontId="12" fillId="0" borderId="0"/>
    <xf numFmtId="0" fontId="11" fillId="0" borderId="0"/>
  </cellStyleXfs>
  <cellXfs count="725">
    <xf numFmtId="0" fontId="0" fillId="0" borderId="0" xfId="0"/>
    <xf numFmtId="0" fontId="1" fillId="0" borderId="0" xfId="0" applyFont="1" applyAlignment="1">
      <alignment vertical="center"/>
    </xf>
    <xf numFmtId="0" fontId="1" fillId="0" borderId="0" xfId="0" applyFont="1"/>
    <xf numFmtId="0" fontId="1" fillId="0" borderId="0" xfId="0" applyFont="1" applyProtection="1">
      <protection hidden="1"/>
    </xf>
    <xf numFmtId="0" fontId="1" fillId="0" borderId="0" xfId="0" applyFont="1" applyAlignment="1" applyProtection="1">
      <alignment vertical="center"/>
      <protection hidden="1"/>
    </xf>
    <xf numFmtId="0" fontId="3" fillId="0" borderId="0" xfId="0" applyFont="1" applyAlignment="1">
      <alignment horizontal="center"/>
    </xf>
    <xf numFmtId="0" fontId="3" fillId="0" borderId="0" xfId="0" applyFont="1"/>
    <xf numFmtId="49" fontId="6" fillId="0" borderId="0" xfId="0" applyNumberFormat="1" applyFont="1"/>
    <xf numFmtId="0" fontId="6" fillId="0" borderId="0" xfId="0" applyFont="1" applyAlignment="1">
      <alignment horizontal="center"/>
    </xf>
    <xf numFmtId="0" fontId="2" fillId="2" borderId="1" xfId="0" applyFont="1" applyFill="1" applyBorder="1" applyAlignment="1" applyProtection="1">
      <alignment horizontal="center" vertical="center"/>
      <protection locked="0"/>
    </xf>
    <xf numFmtId="165" fontId="10" fillId="3" borderId="2" xfId="0" applyNumberFormat="1" applyFont="1" applyFill="1" applyBorder="1" applyAlignment="1" applyProtection="1">
      <alignment horizontal="center"/>
      <protection hidden="1"/>
    </xf>
    <xf numFmtId="167" fontId="10" fillId="3" borderId="3" xfId="0" applyNumberFormat="1" applyFont="1" applyFill="1" applyBorder="1" applyAlignment="1" applyProtection="1">
      <alignment horizontal="center"/>
      <protection hidden="1"/>
    </xf>
    <xf numFmtId="14" fontId="3" fillId="4" borderId="4" xfId="0" applyNumberFormat="1" applyFont="1" applyFill="1" applyBorder="1" applyAlignment="1" applyProtection="1">
      <alignment horizontal="center"/>
      <protection locked="0"/>
    </xf>
    <xf numFmtId="0" fontId="3" fillId="5" borderId="5" xfId="0" applyFont="1" applyFill="1" applyBorder="1" applyAlignment="1">
      <alignment horizontal="center" vertical="center"/>
    </xf>
    <xf numFmtId="166" fontId="3" fillId="2" borderId="4" xfId="0" quotePrefix="1" applyNumberFormat="1" applyFont="1" applyFill="1" applyBorder="1" applyAlignment="1" applyProtection="1">
      <alignment horizontal="center"/>
      <protection locked="0"/>
    </xf>
    <xf numFmtId="4" fontId="4" fillId="0" borderId="5" xfId="0" applyNumberFormat="1" applyFont="1" applyBorder="1" applyAlignment="1" applyProtection="1">
      <alignment horizontal="right"/>
      <protection hidden="1"/>
    </xf>
    <xf numFmtId="0" fontId="5" fillId="2" borderId="1" xfId="0" applyFont="1" applyFill="1" applyBorder="1" applyAlignment="1" applyProtection="1">
      <alignment horizontal="center" vertical="center"/>
      <protection hidden="1"/>
    </xf>
    <xf numFmtId="49" fontId="11" fillId="0" borderId="0" xfId="1" applyNumberFormat="1" applyFont="1"/>
    <xf numFmtId="0" fontId="11" fillId="0" borderId="0" xfId="1" applyFont="1" applyAlignment="1">
      <alignment horizontal="center"/>
    </xf>
    <xf numFmtId="4" fontId="3" fillId="6" borderId="9" xfId="0" applyNumberFormat="1" applyFont="1" applyFill="1" applyBorder="1" applyAlignment="1" applyProtection="1">
      <alignment horizontal="center"/>
      <protection hidden="1"/>
    </xf>
    <xf numFmtId="4" fontId="8" fillId="6" borderId="9" xfId="0" applyNumberFormat="1" applyFont="1" applyFill="1" applyBorder="1" applyAlignment="1" applyProtection="1">
      <alignment horizontal="center"/>
      <protection hidden="1"/>
    </xf>
    <xf numFmtId="4" fontId="3" fillId="6" borderId="9" xfId="0" applyNumberFormat="1" applyFont="1" applyFill="1" applyBorder="1" applyAlignment="1" applyProtection="1">
      <alignment horizontal="center" vertical="center"/>
      <protection hidden="1"/>
    </xf>
    <xf numFmtId="4" fontId="6" fillId="6" borderId="9" xfId="0" applyNumberFormat="1" applyFont="1" applyFill="1" applyBorder="1" applyAlignment="1" applyProtection="1">
      <alignment horizontal="center" vertical="center"/>
      <protection hidden="1"/>
    </xf>
    <xf numFmtId="0" fontId="8" fillId="7" borderId="0" xfId="0" applyFont="1" applyFill="1" applyProtection="1">
      <protection hidden="1"/>
    </xf>
    <xf numFmtId="10" fontId="3" fillId="8" borderId="10" xfId="0" applyNumberFormat="1" applyFont="1" applyFill="1" applyBorder="1" applyAlignment="1" applyProtection="1">
      <alignment horizontal="center" vertical="center"/>
      <protection hidden="1"/>
    </xf>
    <xf numFmtId="4" fontId="3" fillId="6" borderId="10" xfId="0" applyNumberFormat="1" applyFont="1" applyFill="1" applyBorder="1" applyAlignment="1" applyProtection="1">
      <alignment horizontal="center" vertical="center"/>
      <protection hidden="1"/>
    </xf>
    <xf numFmtId="4" fontId="6" fillId="6" borderId="10" xfId="0" applyNumberFormat="1" applyFont="1" applyFill="1" applyBorder="1" applyAlignment="1" applyProtection="1">
      <alignment horizontal="center" vertical="center"/>
      <protection hidden="1"/>
    </xf>
    <xf numFmtId="4" fontId="3" fillId="6" borderId="11" xfId="0" applyNumberFormat="1" applyFont="1" applyFill="1" applyBorder="1" applyAlignment="1" applyProtection="1">
      <alignment horizontal="center"/>
      <protection hidden="1"/>
    </xf>
    <xf numFmtId="4" fontId="6" fillId="6" borderId="11" xfId="0" applyNumberFormat="1" applyFont="1" applyFill="1" applyBorder="1" applyAlignment="1" applyProtection="1">
      <alignment horizontal="center"/>
      <protection hidden="1"/>
    </xf>
    <xf numFmtId="4" fontId="3" fillId="6" borderId="12" xfId="0" applyNumberFormat="1" applyFont="1" applyFill="1" applyBorder="1" applyAlignment="1" applyProtection="1">
      <alignment horizontal="center"/>
      <protection hidden="1"/>
    </xf>
    <xf numFmtId="0" fontId="3" fillId="7" borderId="0" xfId="0" applyFont="1" applyFill="1" applyAlignment="1" applyProtection="1">
      <alignment vertical="center"/>
      <protection hidden="1"/>
    </xf>
    <xf numFmtId="0" fontId="2" fillId="0" borderId="0" xfId="0" applyFont="1" applyAlignment="1" applyProtection="1">
      <alignment vertical="center"/>
      <protection hidden="1"/>
    </xf>
    <xf numFmtId="0" fontId="10" fillId="0" borderId="0" xfId="0" applyFont="1" applyAlignment="1" applyProtection="1">
      <alignment horizontal="center"/>
      <protection hidden="1"/>
    </xf>
    <xf numFmtId="0" fontId="10" fillId="0" borderId="0" xfId="0" applyFont="1" applyAlignment="1" applyProtection="1">
      <alignment horizontal="left"/>
      <protection hidden="1"/>
    </xf>
    <xf numFmtId="4" fontId="1" fillId="0" borderId="0" xfId="0" applyNumberFormat="1" applyFont="1" applyProtection="1">
      <protection hidden="1"/>
    </xf>
    <xf numFmtId="2" fontId="1" fillId="0" borderId="0" xfId="0" applyNumberFormat="1" applyFont="1" applyProtection="1">
      <protection hidden="1"/>
    </xf>
    <xf numFmtId="3" fontId="3" fillId="6" borderId="9" xfId="0" applyNumberFormat="1" applyFont="1" applyFill="1" applyBorder="1" applyAlignment="1" applyProtection="1">
      <alignment horizontal="center"/>
      <protection hidden="1"/>
    </xf>
    <xf numFmtId="3" fontId="3" fillId="6" borderId="10" xfId="0" applyNumberFormat="1" applyFont="1" applyFill="1" applyBorder="1" applyAlignment="1" applyProtection="1">
      <alignment horizontal="center"/>
      <protection hidden="1"/>
    </xf>
    <xf numFmtId="3" fontId="13" fillId="6" borderId="13" xfId="0" applyNumberFormat="1" applyFont="1" applyFill="1" applyBorder="1" applyAlignment="1" applyProtection="1">
      <alignment horizontal="center"/>
      <protection hidden="1"/>
    </xf>
    <xf numFmtId="3" fontId="1" fillId="0" borderId="0" xfId="0" applyNumberFormat="1" applyFont="1" applyProtection="1">
      <protection hidden="1"/>
    </xf>
    <xf numFmtId="2" fontId="4" fillId="4" borderId="14" xfId="0" applyNumberFormat="1" applyFont="1" applyFill="1" applyBorder="1" applyAlignment="1" applyProtection="1">
      <alignment horizontal="right" vertical="center"/>
      <protection locked="0"/>
    </xf>
    <xf numFmtId="2" fontId="4" fillId="4" borderId="15" xfId="0" applyNumberFormat="1" applyFont="1" applyFill="1" applyBorder="1" applyAlignment="1" applyProtection="1">
      <alignment horizontal="right" vertical="center"/>
      <protection locked="0"/>
    </xf>
    <xf numFmtId="2" fontId="4" fillId="4" borderId="16" xfId="0" applyNumberFormat="1" applyFont="1" applyFill="1" applyBorder="1" applyAlignment="1" applyProtection="1">
      <alignment horizontal="right" vertical="center"/>
      <protection locked="0"/>
    </xf>
    <xf numFmtId="3" fontId="4" fillId="4" borderId="14" xfId="0" applyNumberFormat="1" applyFont="1" applyFill="1" applyBorder="1" applyAlignment="1" applyProtection="1">
      <alignment horizontal="right" vertical="center"/>
      <protection locked="0"/>
    </xf>
    <xf numFmtId="3" fontId="4" fillId="4" borderId="15" xfId="0" applyNumberFormat="1" applyFont="1" applyFill="1" applyBorder="1" applyAlignment="1" applyProtection="1">
      <alignment horizontal="right" vertical="center"/>
      <protection locked="0"/>
    </xf>
    <xf numFmtId="3" fontId="4" fillId="4" borderId="16" xfId="0" applyNumberFormat="1" applyFont="1" applyFill="1" applyBorder="1" applyAlignment="1" applyProtection="1">
      <alignment horizontal="right" vertical="center"/>
      <protection locked="0"/>
    </xf>
    <xf numFmtId="4" fontId="4" fillId="3" borderId="1" xfId="0" applyNumberFormat="1" applyFont="1" applyFill="1" applyBorder="1" applyProtection="1">
      <protection hidden="1"/>
    </xf>
    <xf numFmtId="0" fontId="10" fillId="0" borderId="0" xfId="0" applyFont="1" applyAlignment="1" applyProtection="1">
      <alignment horizontal="center" vertical="center"/>
      <protection hidden="1"/>
    </xf>
    <xf numFmtId="4" fontId="14" fillId="0" borderId="17" xfId="0" applyNumberFormat="1" applyFont="1" applyBorder="1" applyProtection="1">
      <protection hidden="1"/>
    </xf>
    <xf numFmtId="0" fontId="10" fillId="0" borderId="18" xfId="0" applyFont="1" applyBorder="1" applyAlignment="1" applyProtection="1">
      <alignment horizontal="center" vertical="center"/>
      <protection hidden="1"/>
    </xf>
    <xf numFmtId="4" fontId="10" fillId="4" borderId="4" xfId="0" applyNumberFormat="1" applyFont="1" applyFill="1" applyBorder="1" applyAlignment="1" applyProtection="1">
      <alignment horizontal="right"/>
      <protection hidden="1"/>
    </xf>
    <xf numFmtId="0" fontId="4" fillId="8" borderId="19" xfId="0" applyFont="1" applyFill="1" applyBorder="1" applyAlignment="1" applyProtection="1">
      <alignment horizontal="center" vertical="center"/>
      <protection hidden="1"/>
    </xf>
    <xf numFmtId="0" fontId="10" fillId="8" borderId="20" xfId="0" applyFont="1" applyFill="1" applyBorder="1" applyAlignment="1" applyProtection="1">
      <alignment horizontal="center" vertical="center"/>
      <protection hidden="1"/>
    </xf>
    <xf numFmtId="0" fontId="4" fillId="8" borderId="20" xfId="0" applyFont="1" applyFill="1" applyBorder="1" applyAlignment="1" applyProtection="1">
      <alignment horizontal="center" vertical="center"/>
      <protection hidden="1"/>
    </xf>
    <xf numFmtId="0" fontId="10" fillId="8" borderId="21" xfId="0" applyFont="1" applyFill="1" applyBorder="1" applyAlignment="1" applyProtection="1">
      <alignment horizontal="center" vertical="center"/>
      <protection hidden="1"/>
    </xf>
    <xf numFmtId="0" fontId="6" fillId="3" borderId="22" xfId="0" applyFont="1" applyFill="1" applyBorder="1" applyAlignment="1" applyProtection="1">
      <alignment horizontal="left"/>
      <protection hidden="1"/>
    </xf>
    <xf numFmtId="0" fontId="6" fillId="3" borderId="23" xfId="0" applyFont="1" applyFill="1" applyBorder="1" applyAlignment="1" applyProtection="1">
      <alignment horizontal="left"/>
      <protection hidden="1"/>
    </xf>
    <xf numFmtId="4" fontId="3" fillId="0" borderId="8" xfId="0" applyNumberFormat="1" applyFont="1" applyBorder="1" applyAlignment="1" applyProtection="1">
      <alignment horizontal="right"/>
      <protection hidden="1"/>
    </xf>
    <xf numFmtId="1" fontId="3" fillId="3" borderId="5" xfId="0" applyNumberFormat="1" applyFont="1" applyFill="1" applyBorder="1" applyAlignment="1" applyProtection="1">
      <alignment horizontal="center" vertical="center"/>
      <protection locked="0"/>
    </xf>
    <xf numFmtId="4" fontId="2" fillId="3" borderId="14" xfId="0" applyNumberFormat="1" applyFont="1" applyFill="1" applyBorder="1" applyAlignment="1" applyProtection="1">
      <alignment horizontal="right" vertical="center"/>
      <protection hidden="1"/>
    </xf>
    <xf numFmtId="4" fontId="2" fillId="3" borderId="15" xfId="0" applyNumberFormat="1" applyFont="1" applyFill="1" applyBorder="1" applyAlignment="1" applyProtection="1">
      <alignment horizontal="right" vertical="center"/>
      <protection hidden="1"/>
    </xf>
    <xf numFmtId="4" fontId="2" fillId="3" borderId="16" xfId="0" applyNumberFormat="1" applyFont="1" applyFill="1" applyBorder="1" applyAlignment="1" applyProtection="1">
      <alignment horizontal="right" vertical="center"/>
      <protection hidden="1"/>
    </xf>
    <xf numFmtId="4" fontId="2" fillId="3" borderId="24" xfId="0" applyNumberFormat="1" applyFont="1" applyFill="1" applyBorder="1" applyAlignment="1" applyProtection="1">
      <alignment horizontal="right" vertical="center"/>
      <protection hidden="1"/>
    </xf>
    <xf numFmtId="4" fontId="2" fillId="3" borderId="25" xfId="0" applyNumberFormat="1" applyFont="1" applyFill="1" applyBorder="1" applyAlignment="1" applyProtection="1">
      <alignment horizontal="right" vertical="center"/>
      <protection hidden="1"/>
    </xf>
    <xf numFmtId="4" fontId="2" fillId="3" borderId="26" xfId="0" applyNumberFormat="1" applyFont="1" applyFill="1" applyBorder="1" applyAlignment="1" applyProtection="1">
      <alignment horizontal="right" vertical="center"/>
      <protection hidden="1"/>
    </xf>
    <xf numFmtId="4" fontId="14" fillId="3" borderId="27" xfId="0" applyNumberFormat="1" applyFont="1" applyFill="1" applyBorder="1" applyProtection="1">
      <protection hidden="1"/>
    </xf>
    <xf numFmtId="1" fontId="2" fillId="3" borderId="1" xfId="0" applyNumberFormat="1" applyFont="1" applyFill="1" applyBorder="1" applyAlignment="1" applyProtection="1">
      <alignment horizontal="right" vertical="center"/>
      <protection hidden="1"/>
    </xf>
    <xf numFmtId="1" fontId="2" fillId="3" borderId="15" xfId="0" applyNumberFormat="1" applyFont="1" applyFill="1" applyBorder="1" applyAlignment="1" applyProtection="1">
      <alignment horizontal="right" vertical="center"/>
      <protection hidden="1"/>
    </xf>
    <xf numFmtId="0" fontId="4" fillId="4" borderId="28" xfId="0" applyFont="1" applyFill="1" applyBorder="1" applyAlignment="1" applyProtection="1">
      <alignment horizontal="center" vertical="center"/>
      <protection locked="0"/>
    </xf>
    <xf numFmtId="168" fontId="3" fillId="8" borderId="11" xfId="0" applyNumberFormat="1" applyFont="1" applyFill="1" applyBorder="1" applyAlignment="1" applyProtection="1">
      <alignment horizontal="center" vertical="center"/>
      <protection hidden="1"/>
    </xf>
    <xf numFmtId="4" fontId="3" fillId="6" borderId="29" xfId="0" applyNumberFormat="1" applyFont="1" applyFill="1" applyBorder="1" applyAlignment="1" applyProtection="1">
      <alignment horizontal="center" vertical="center"/>
      <protection hidden="1"/>
    </xf>
    <xf numFmtId="4" fontId="3" fillId="6" borderId="30" xfId="0" applyNumberFormat="1" applyFont="1" applyFill="1" applyBorder="1" applyAlignment="1" applyProtection="1">
      <alignment horizontal="center" vertical="center"/>
      <protection hidden="1"/>
    </xf>
    <xf numFmtId="169" fontId="3" fillId="8" borderId="11" xfId="0" applyNumberFormat="1" applyFont="1" applyFill="1" applyBorder="1" applyAlignment="1" applyProtection="1">
      <alignment horizontal="center" vertical="center"/>
      <protection hidden="1"/>
    </xf>
    <xf numFmtId="1" fontId="2" fillId="3" borderId="1" xfId="0" applyNumberFormat="1" applyFont="1" applyFill="1" applyBorder="1" applyAlignment="1" applyProtection="1">
      <alignment horizontal="center" vertical="center"/>
      <protection hidden="1"/>
    </xf>
    <xf numFmtId="1" fontId="2" fillId="3" borderId="15" xfId="0" applyNumberFormat="1" applyFont="1" applyFill="1" applyBorder="1" applyAlignment="1" applyProtection="1">
      <alignment horizontal="center" vertical="center"/>
      <protection hidden="1"/>
    </xf>
    <xf numFmtId="164" fontId="3" fillId="8" borderId="10" xfId="0" applyNumberFormat="1" applyFont="1" applyFill="1" applyBorder="1" applyAlignment="1" applyProtection="1">
      <alignment horizontal="center" vertical="center"/>
      <protection hidden="1"/>
    </xf>
    <xf numFmtId="0" fontId="8" fillId="9" borderId="31" xfId="0" applyFont="1" applyFill="1" applyBorder="1" applyAlignment="1" applyProtection="1">
      <alignment horizontal="center" vertical="center"/>
      <protection hidden="1"/>
    </xf>
    <xf numFmtId="0" fontId="8" fillId="9" borderId="32"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13" fillId="9" borderId="10" xfId="0" applyFont="1" applyFill="1" applyBorder="1" applyAlignment="1" applyProtection="1">
      <alignment horizontal="center" vertical="center"/>
      <protection hidden="1"/>
    </xf>
    <xf numFmtId="168" fontId="3" fillId="9" borderId="10" xfId="0" applyNumberFormat="1" applyFont="1" applyFill="1" applyBorder="1" applyAlignment="1" applyProtection="1">
      <alignment horizontal="center" vertical="center"/>
      <protection hidden="1"/>
    </xf>
    <xf numFmtId="4" fontId="3" fillId="9" borderId="10" xfId="0" applyNumberFormat="1" applyFont="1" applyFill="1" applyBorder="1" applyAlignment="1" applyProtection="1">
      <alignment horizontal="center" vertical="center"/>
      <protection hidden="1"/>
    </xf>
    <xf numFmtId="4" fontId="6" fillId="9" borderId="33" xfId="0" applyNumberFormat="1" applyFont="1" applyFill="1" applyBorder="1" applyAlignment="1" applyProtection="1">
      <alignment horizontal="center" vertical="center"/>
      <protection hidden="1"/>
    </xf>
    <xf numFmtId="4" fontId="3" fillId="9" borderId="17" xfId="0" applyNumberFormat="1" applyFont="1" applyFill="1" applyBorder="1" applyAlignment="1" applyProtection="1">
      <alignment horizontal="center" vertical="center"/>
      <protection hidden="1"/>
    </xf>
    <xf numFmtId="4" fontId="1" fillId="3" borderId="14" xfId="0" applyNumberFormat="1" applyFont="1" applyFill="1" applyBorder="1" applyAlignment="1" applyProtection="1">
      <alignment horizontal="right" vertical="center"/>
      <protection hidden="1"/>
    </xf>
    <xf numFmtId="0" fontId="6" fillId="3" borderId="34" xfId="0" applyFont="1" applyFill="1" applyBorder="1" applyAlignment="1" applyProtection="1">
      <alignment horizontal="left"/>
      <protection hidden="1"/>
    </xf>
    <xf numFmtId="0" fontId="6" fillId="7" borderId="35" xfId="0" applyFont="1" applyFill="1" applyBorder="1" applyAlignment="1" applyProtection="1">
      <alignment horizontal="left"/>
      <protection hidden="1"/>
    </xf>
    <xf numFmtId="0" fontId="9" fillId="0" borderId="0" xfId="0" applyFont="1"/>
    <xf numFmtId="0" fontId="8" fillId="10" borderId="32" xfId="0" applyFont="1" applyFill="1" applyBorder="1" applyAlignment="1" applyProtection="1">
      <alignment horizontal="center" vertical="center"/>
      <protection hidden="1"/>
    </xf>
    <xf numFmtId="0" fontId="8" fillId="12" borderId="31" xfId="0" applyFont="1" applyFill="1" applyBorder="1" applyAlignment="1" applyProtection="1">
      <alignment horizontal="center" vertical="center"/>
      <protection hidden="1"/>
    </xf>
    <xf numFmtId="3" fontId="8" fillId="12" borderId="36" xfId="0" applyNumberFormat="1" applyFont="1" applyFill="1" applyBorder="1" applyAlignment="1" applyProtection="1">
      <alignment horizontal="center" vertical="center"/>
      <protection hidden="1"/>
    </xf>
    <xf numFmtId="168" fontId="8" fillId="12" borderId="36" xfId="0" applyNumberFormat="1" applyFont="1" applyFill="1" applyBorder="1" applyAlignment="1" applyProtection="1">
      <alignment horizontal="center" vertical="center"/>
      <protection hidden="1"/>
    </xf>
    <xf numFmtId="4" fontId="8" fillId="12" borderId="36" xfId="0" applyNumberFormat="1" applyFont="1" applyFill="1" applyBorder="1" applyAlignment="1" applyProtection="1">
      <alignment horizontal="center" vertical="center"/>
      <protection hidden="1"/>
    </xf>
    <xf numFmtId="4" fontId="6" fillId="12" borderId="33" xfId="0" applyNumberFormat="1" applyFont="1" applyFill="1" applyBorder="1" applyAlignment="1" applyProtection="1">
      <alignment horizontal="center" vertical="center"/>
      <protection hidden="1"/>
    </xf>
    <xf numFmtId="4" fontId="8" fillId="12" borderId="37" xfId="0" applyNumberFormat="1" applyFont="1" applyFill="1" applyBorder="1" applyAlignment="1" applyProtection="1">
      <alignment horizontal="center" vertical="center"/>
      <protection hidden="1"/>
    </xf>
    <xf numFmtId="0" fontId="1" fillId="13" borderId="38" xfId="0" applyFont="1" applyFill="1" applyBorder="1" applyAlignment="1">
      <alignment horizontal="center"/>
    </xf>
    <xf numFmtId="0" fontId="1" fillId="13" borderId="20" xfId="0" applyFont="1" applyFill="1" applyBorder="1" applyAlignment="1">
      <alignment horizontal="center"/>
    </xf>
    <xf numFmtId="0" fontId="1" fillId="13" borderId="31" xfId="0" applyFont="1" applyFill="1" applyBorder="1" applyAlignment="1">
      <alignment horizontal="center"/>
    </xf>
    <xf numFmtId="0" fontId="2" fillId="15" borderId="1" xfId="0" applyFont="1" applyFill="1" applyBorder="1" applyAlignment="1" applyProtection="1">
      <alignment horizontal="center" vertical="center"/>
      <protection hidden="1"/>
    </xf>
    <xf numFmtId="0" fontId="2" fillId="14" borderId="1" xfId="0" applyFont="1" applyFill="1" applyBorder="1" applyAlignment="1" applyProtection="1">
      <alignment horizontal="center" vertical="center"/>
      <protection hidden="1"/>
    </xf>
    <xf numFmtId="4" fontId="5" fillId="3" borderId="14" xfId="0" applyNumberFormat="1" applyFont="1" applyFill="1" applyBorder="1" applyAlignment="1" applyProtection="1">
      <alignment horizontal="right" vertical="center"/>
      <protection hidden="1"/>
    </xf>
    <xf numFmtId="4" fontId="5" fillId="3" borderId="15" xfId="0" applyNumberFormat="1" applyFont="1" applyFill="1" applyBorder="1" applyAlignment="1" applyProtection="1">
      <alignment horizontal="right" vertical="center"/>
      <protection hidden="1"/>
    </xf>
    <xf numFmtId="4" fontId="5" fillId="3" borderId="16" xfId="0" applyNumberFormat="1" applyFont="1" applyFill="1" applyBorder="1" applyAlignment="1" applyProtection="1">
      <alignment horizontal="right" vertical="center"/>
      <protection hidden="1"/>
    </xf>
    <xf numFmtId="0" fontId="2" fillId="15" borderId="1" xfId="0"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hidden="1"/>
    </xf>
    <xf numFmtId="0" fontId="5" fillId="15" borderId="1" xfId="0"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left" vertical="center"/>
      <protection locked="0"/>
    </xf>
    <xf numFmtId="0" fontId="1" fillId="0" borderId="55" xfId="2" applyFont="1" applyBorder="1" applyAlignment="1" applyProtection="1">
      <alignment horizontal="center"/>
      <protection hidden="1"/>
    </xf>
    <xf numFmtId="0" fontId="1" fillId="0" borderId="0" xfId="2" applyFont="1" applyAlignment="1" applyProtection="1">
      <alignment vertical="center"/>
      <protection hidden="1"/>
    </xf>
    <xf numFmtId="0" fontId="20" fillId="0" borderId="0" xfId="2" applyFont="1" applyAlignment="1" applyProtection="1">
      <alignment vertical="center"/>
      <protection hidden="1"/>
    </xf>
    <xf numFmtId="0" fontId="20" fillId="0" borderId="0" xfId="2" applyFont="1" applyAlignment="1" applyProtection="1">
      <alignment horizontal="center" vertical="center"/>
      <protection hidden="1"/>
    </xf>
    <xf numFmtId="0" fontId="1" fillId="0" borderId="0" xfId="2" applyFont="1" applyProtection="1">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3" fillId="7" borderId="50" xfId="2" applyFont="1" applyFill="1" applyBorder="1" applyAlignment="1" applyProtection="1">
      <alignment vertical="top"/>
      <protection hidden="1"/>
    </xf>
    <xf numFmtId="0" fontId="1" fillId="0" borderId="50" xfId="2" applyFont="1" applyBorder="1" applyAlignment="1" applyProtection="1">
      <alignment horizontal="center" vertical="center"/>
      <protection hidden="1"/>
    </xf>
    <xf numFmtId="0" fontId="3" fillId="7" borderId="0" xfId="2" applyFont="1" applyFill="1" applyAlignment="1" applyProtection="1">
      <alignment vertical="top"/>
      <protection hidden="1"/>
    </xf>
    <xf numFmtId="0" fontId="3" fillId="7" borderId="17" xfId="2" applyFont="1" applyFill="1" applyBorder="1" applyAlignment="1" applyProtection="1">
      <alignment vertical="top"/>
      <protection hidden="1"/>
    </xf>
    <xf numFmtId="49" fontId="3" fillId="7" borderId="36" xfId="2" applyNumberFormat="1" applyFont="1" applyFill="1" applyBorder="1" applyAlignment="1" applyProtection="1">
      <alignment horizontal="center" vertical="center"/>
      <protection locked="0" hidden="1"/>
    </xf>
    <xf numFmtId="4" fontId="26" fillId="0" borderId="11" xfId="2" applyNumberFormat="1" applyFont="1" applyBorder="1" applyAlignment="1" applyProtection="1">
      <alignment horizontal="center" vertical="center"/>
      <protection hidden="1"/>
    </xf>
    <xf numFmtId="4" fontId="26" fillId="0" borderId="88" xfId="2" applyNumberFormat="1" applyFont="1" applyBorder="1" applyAlignment="1" applyProtection="1">
      <alignment horizontal="center" vertical="center"/>
      <protection hidden="1"/>
    </xf>
    <xf numFmtId="0" fontId="3" fillId="7" borderId="47" xfId="2" applyFont="1" applyFill="1" applyBorder="1" applyAlignment="1" applyProtection="1">
      <alignment vertical="top"/>
      <protection hidden="1"/>
    </xf>
    <xf numFmtId="0" fontId="3" fillId="7" borderId="48" xfId="2" applyFont="1" applyFill="1" applyBorder="1" applyAlignment="1" applyProtection="1">
      <alignment vertical="top"/>
      <protection hidden="1"/>
    </xf>
    <xf numFmtId="0" fontId="7" fillId="0" borderId="18" xfId="2" applyFont="1" applyBorder="1" applyProtection="1">
      <protection hidden="1"/>
    </xf>
    <xf numFmtId="0" fontId="7" fillId="0" borderId="0" xfId="2" applyFont="1" applyProtection="1">
      <protection hidden="1"/>
    </xf>
    <xf numFmtId="0" fontId="9" fillId="0" borderId="0" xfId="2" applyFont="1" applyAlignment="1" applyProtection="1">
      <alignment horizontal="center" vertical="center"/>
      <protection hidden="1"/>
    </xf>
    <xf numFmtId="4" fontId="4" fillId="0" borderId="0" xfId="2" applyNumberFormat="1" applyFont="1" applyAlignment="1" applyProtection="1">
      <alignment horizontal="center" vertical="center"/>
      <protection hidden="1"/>
    </xf>
    <xf numFmtId="0" fontId="3" fillId="0" borderId="0" xfId="2" applyFont="1" applyAlignment="1" applyProtection="1">
      <alignment horizontal="center" vertical="top"/>
      <protection hidden="1"/>
    </xf>
    <xf numFmtId="4" fontId="9" fillId="0" borderId="0" xfId="2" applyNumberFormat="1" applyFont="1" applyAlignment="1" applyProtection="1">
      <alignment horizontal="right" vertical="center"/>
      <protection hidden="1"/>
    </xf>
    <xf numFmtId="4" fontId="9" fillId="0" borderId="0" xfId="2" applyNumberFormat="1" applyFont="1" applyAlignment="1" applyProtection="1">
      <alignment horizontal="center" vertical="center"/>
      <protection hidden="1"/>
    </xf>
    <xf numFmtId="4" fontId="1" fillId="0" borderId="0" xfId="2" applyNumberFormat="1" applyFont="1" applyAlignment="1" applyProtection="1">
      <alignment horizontal="center" vertical="center"/>
      <protection hidden="1"/>
    </xf>
    <xf numFmtId="0" fontId="18" fillId="0" borderId="0" xfId="2" applyProtection="1">
      <protection hidden="1"/>
    </xf>
    <xf numFmtId="0" fontId="3" fillId="0" borderId="17" xfId="2" applyFont="1" applyBorder="1" applyAlignment="1" applyProtection="1">
      <alignment horizontal="center" vertical="top"/>
      <protection hidden="1"/>
    </xf>
    <xf numFmtId="0" fontId="1" fillId="0" borderId="0" xfId="2" applyFont="1" applyAlignment="1" applyProtection="1">
      <alignment horizontal="center" vertical="center"/>
      <protection hidden="1"/>
    </xf>
    <xf numFmtId="0" fontId="3" fillId="6" borderId="40"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0" fontId="3" fillId="0" borderId="0" xfId="2" applyFont="1" applyAlignment="1" applyProtection="1">
      <alignment horizontal="center"/>
      <protection hidden="1"/>
    </xf>
    <xf numFmtId="0" fontId="3" fillId="8" borderId="5" xfId="2" applyFont="1" applyFill="1" applyBorder="1" applyAlignment="1" applyProtection="1">
      <alignment horizontal="center" vertical="center"/>
      <protection hidden="1"/>
    </xf>
    <xf numFmtId="0" fontId="27" fillId="6" borderId="90" xfId="2" applyFont="1" applyFill="1" applyBorder="1" applyAlignment="1" applyProtection="1">
      <alignment horizontal="center" vertical="center" wrapText="1"/>
      <protection hidden="1"/>
    </xf>
    <xf numFmtId="0" fontId="31" fillId="0" borderId="74" xfId="2" applyFont="1" applyBorder="1" applyAlignment="1">
      <alignment horizontal="center" vertical="center" wrapText="1"/>
    </xf>
    <xf numFmtId="0" fontId="31" fillId="0" borderId="36" xfId="2" applyFont="1" applyBorder="1" applyAlignment="1">
      <alignment horizontal="center" vertical="center" wrapText="1"/>
    </xf>
    <xf numFmtId="0" fontId="20" fillId="6" borderId="5" xfId="2" applyFont="1" applyFill="1" applyBorder="1" applyAlignment="1" applyProtection="1">
      <alignment vertical="center" wrapText="1"/>
      <protection hidden="1"/>
    </xf>
    <xf numFmtId="0" fontId="31" fillId="0" borderId="90" xfId="2" applyFont="1" applyBorder="1" applyAlignment="1">
      <alignment horizontal="center" vertical="center" wrapText="1"/>
    </xf>
    <xf numFmtId="0" fontId="20" fillId="6" borderId="91" xfId="2" applyFont="1" applyFill="1" applyBorder="1" applyAlignment="1" applyProtection="1">
      <alignment vertical="center" wrapText="1"/>
      <protection hidden="1"/>
    </xf>
    <xf numFmtId="0" fontId="1" fillId="6" borderId="38" xfId="2" applyFont="1" applyFill="1" applyBorder="1" applyAlignment="1" applyProtection="1">
      <alignment horizontal="center"/>
      <protection hidden="1"/>
    </xf>
    <xf numFmtId="14" fontId="3" fillId="4" borderId="4" xfId="2" applyNumberFormat="1" applyFont="1" applyFill="1" applyBorder="1" applyAlignment="1" applyProtection="1">
      <alignment horizontal="center"/>
      <protection locked="0" hidden="1"/>
    </xf>
    <xf numFmtId="1" fontId="3" fillId="7" borderId="4" xfId="2" quotePrefix="1" applyNumberFormat="1" applyFont="1" applyFill="1" applyBorder="1" applyAlignment="1" applyProtection="1">
      <alignment horizontal="center"/>
      <protection locked="0" hidden="1"/>
    </xf>
    <xf numFmtId="166" fontId="13" fillId="3" borderId="2" xfId="2" applyNumberFormat="1" applyFont="1" applyFill="1" applyBorder="1" applyAlignment="1" applyProtection="1">
      <alignment horizontal="center"/>
      <protection hidden="1"/>
    </xf>
    <xf numFmtId="0" fontId="13" fillId="3" borderId="42" xfId="2" applyFont="1" applyFill="1" applyBorder="1" applyAlignment="1" applyProtection="1">
      <alignment horizontal="center"/>
      <protection hidden="1"/>
    </xf>
    <xf numFmtId="2" fontId="32" fillId="18" borderId="1" xfId="2" applyNumberFormat="1" applyFont="1" applyFill="1" applyBorder="1" applyAlignment="1" applyProtection="1">
      <alignment horizontal="right"/>
      <protection hidden="1"/>
    </xf>
    <xf numFmtId="4" fontId="32" fillId="18" borderId="1" xfId="2" applyNumberFormat="1" applyFont="1" applyFill="1" applyBorder="1" applyAlignment="1" applyProtection="1">
      <alignment horizontal="right"/>
      <protection hidden="1"/>
    </xf>
    <xf numFmtId="4" fontId="3" fillId="19" borderId="92" xfId="2" applyNumberFormat="1" applyFont="1" applyFill="1" applyBorder="1" applyProtection="1">
      <protection hidden="1"/>
    </xf>
    <xf numFmtId="4" fontId="10" fillId="7" borderId="63" xfId="2" applyNumberFormat="1" applyFont="1" applyFill="1" applyBorder="1" applyAlignment="1" applyProtection="1">
      <alignment horizontal="right"/>
      <protection hidden="1"/>
    </xf>
    <xf numFmtId="0" fontId="1" fillId="6" borderId="20" xfId="2" applyFont="1" applyFill="1" applyBorder="1" applyAlignment="1" applyProtection="1">
      <alignment horizontal="center"/>
      <protection hidden="1"/>
    </xf>
    <xf numFmtId="0" fontId="1" fillId="6" borderId="31" xfId="2" applyFont="1" applyFill="1" applyBorder="1" applyAlignment="1" applyProtection="1">
      <alignment horizontal="center"/>
      <protection hidden="1"/>
    </xf>
    <xf numFmtId="0" fontId="10" fillId="0" borderId="51" xfId="2" applyFont="1" applyBorder="1" applyProtection="1">
      <protection hidden="1"/>
    </xf>
    <xf numFmtId="4" fontId="10" fillId="0" borderId="7" xfId="2" applyNumberFormat="1" applyFont="1" applyBorder="1" applyAlignment="1" applyProtection="1">
      <alignment horizontal="left"/>
      <protection hidden="1"/>
    </xf>
    <xf numFmtId="0" fontId="8" fillId="0" borderId="7" xfId="2" applyFont="1" applyBorder="1" applyAlignment="1" applyProtection="1">
      <alignment horizontal="left"/>
      <protection hidden="1"/>
    </xf>
    <xf numFmtId="4" fontId="26" fillId="0" borderId="90" xfId="2" applyNumberFormat="1" applyFont="1" applyBorder="1" applyAlignment="1" applyProtection="1">
      <alignment horizontal="right"/>
      <protection hidden="1"/>
    </xf>
    <xf numFmtId="4" fontId="8" fillId="0" borderId="5" xfId="2" applyNumberFormat="1" applyFont="1" applyBorder="1" applyAlignment="1" applyProtection="1">
      <alignment horizontal="right"/>
      <protection hidden="1"/>
    </xf>
    <xf numFmtId="4" fontId="8" fillId="0" borderId="5" xfId="2" applyNumberFormat="1" applyFont="1" applyBorder="1" applyAlignment="1" applyProtection="1">
      <alignment horizontal="center"/>
      <protection hidden="1"/>
    </xf>
    <xf numFmtId="4" fontId="8" fillId="0" borderId="95" xfId="2" applyNumberFormat="1" applyFont="1" applyBorder="1" applyAlignment="1" applyProtection="1">
      <alignment horizontal="right"/>
      <protection hidden="1"/>
    </xf>
    <xf numFmtId="4" fontId="3" fillId="0" borderId="7" xfId="2" applyNumberFormat="1" applyFont="1" applyBorder="1" applyAlignment="1" applyProtection="1">
      <alignment horizontal="right"/>
      <protection hidden="1"/>
    </xf>
    <xf numFmtId="170" fontId="3" fillId="0" borderId="76" xfId="2" applyNumberFormat="1" applyFont="1" applyBorder="1" applyAlignment="1" applyProtection="1">
      <alignment horizontal="right"/>
      <protection hidden="1"/>
    </xf>
    <xf numFmtId="0" fontId="1" fillId="0" borderId="65" xfId="2" applyFont="1" applyBorder="1" applyProtection="1">
      <protection hidden="1"/>
    </xf>
    <xf numFmtId="0" fontId="5" fillId="0" borderId="0" xfId="2" applyFont="1" applyProtection="1">
      <protection hidden="1"/>
    </xf>
    <xf numFmtId="0" fontId="1" fillId="0" borderId="0" xfId="2" applyFont="1" applyProtection="1">
      <protection locked="0" hidden="1"/>
    </xf>
    <xf numFmtId="0" fontId="1" fillId="0" borderId="41" xfId="2" applyFont="1" applyBorder="1" applyAlignment="1" applyProtection="1">
      <alignment vertical="center"/>
      <protection hidden="1"/>
    </xf>
    <xf numFmtId="0" fontId="5" fillId="0" borderId="41" xfId="2" applyFont="1" applyBorder="1" applyProtection="1">
      <protection hidden="1"/>
    </xf>
    <xf numFmtId="0" fontId="1" fillId="0" borderId="40" xfId="2" applyFont="1" applyBorder="1" applyAlignment="1" applyProtection="1">
      <alignment vertical="center"/>
      <protection hidden="1"/>
    </xf>
    <xf numFmtId="0" fontId="1" fillId="0" borderId="96" xfId="2" applyFont="1" applyBorder="1" applyProtection="1">
      <protection locked="0" hidden="1"/>
    </xf>
    <xf numFmtId="0" fontId="1" fillId="0" borderId="18" xfId="2" applyFont="1" applyBorder="1" applyProtection="1">
      <protection hidden="1"/>
    </xf>
    <xf numFmtId="0" fontId="1" fillId="0" borderId="0" xfId="2" applyFont="1" applyAlignment="1" applyProtection="1">
      <alignment vertical="center"/>
      <protection locked="0" hidden="1"/>
    </xf>
    <xf numFmtId="0" fontId="1" fillId="0" borderId="39" xfId="2" applyFont="1" applyBorder="1" applyAlignment="1" applyProtection="1">
      <alignment vertical="center"/>
      <protection hidden="1"/>
    </xf>
    <xf numFmtId="0" fontId="5" fillId="0" borderId="39" xfId="2" applyFont="1" applyBorder="1" applyProtection="1">
      <protection hidden="1"/>
    </xf>
    <xf numFmtId="0" fontId="5" fillId="0" borderId="0" xfId="2" applyFont="1" applyAlignment="1" applyProtection="1">
      <alignment horizontal="center"/>
      <protection hidden="1"/>
    </xf>
    <xf numFmtId="0" fontId="5" fillId="0" borderId="63" xfId="2" applyFont="1" applyBorder="1" applyProtection="1">
      <protection locked="0" hidden="1"/>
    </xf>
    <xf numFmtId="0" fontId="1" fillId="0" borderId="46" xfId="2" applyFont="1" applyBorder="1" applyProtection="1">
      <protection hidden="1"/>
    </xf>
    <xf numFmtId="0" fontId="1" fillId="0" borderId="47" xfId="2" applyFont="1" applyBorder="1" applyProtection="1">
      <protection hidden="1"/>
    </xf>
    <xf numFmtId="0" fontId="11" fillId="0" borderId="0" xfId="2" applyFont="1" applyAlignment="1" applyProtection="1">
      <alignment horizontal="right"/>
      <protection hidden="1"/>
    </xf>
    <xf numFmtId="4" fontId="22" fillId="0" borderId="0" xfId="2" applyNumberFormat="1" applyFont="1" applyAlignment="1" applyProtection="1">
      <alignment horizontal="right"/>
      <protection hidden="1"/>
    </xf>
    <xf numFmtId="4" fontId="22" fillId="0" borderId="0" xfId="2" applyNumberFormat="1" applyFont="1" applyAlignment="1" applyProtection="1">
      <alignment horizontal="center"/>
      <protection hidden="1"/>
    </xf>
    <xf numFmtId="4" fontId="16" fillId="0" borderId="0" xfId="2" applyNumberFormat="1" applyFont="1" applyAlignment="1" applyProtection="1">
      <alignment horizontal="right"/>
      <protection hidden="1"/>
    </xf>
    <xf numFmtId="0" fontId="35" fillId="0" borderId="0" xfId="2" applyFont="1" applyAlignment="1" applyProtection="1">
      <alignment vertical="center"/>
      <protection hidden="1"/>
    </xf>
    <xf numFmtId="0" fontId="3" fillId="0" borderId="0" xfId="2" applyFont="1" applyProtection="1">
      <protection hidden="1"/>
    </xf>
    <xf numFmtId="0" fontId="1" fillId="0" borderId="0" xfId="2" applyFont="1" applyAlignment="1" applyProtection="1">
      <alignment horizontal="center"/>
      <protection hidden="1"/>
    </xf>
    <xf numFmtId="49" fontId="31" fillId="0" borderId="0" xfId="2" applyNumberFormat="1" applyFont="1" applyAlignment="1" applyProtection="1">
      <alignment horizontal="center" vertical="center"/>
      <protection hidden="1"/>
    </xf>
    <xf numFmtId="0" fontId="1" fillId="0" borderId="14" xfId="2" applyFont="1" applyBorder="1" applyProtection="1">
      <protection hidden="1"/>
    </xf>
    <xf numFmtId="0" fontId="3" fillId="0" borderId="14" xfId="2" applyFont="1" applyBorder="1" applyProtection="1">
      <protection hidden="1"/>
    </xf>
    <xf numFmtId="14" fontId="36" fillId="0" borderId="14" xfId="2" applyNumberFormat="1" applyFont="1" applyBorder="1" applyProtection="1">
      <protection hidden="1"/>
    </xf>
    <xf numFmtId="14" fontId="37" fillId="0" borderId="14" xfId="2" applyNumberFormat="1" applyFont="1" applyBorder="1" applyAlignment="1" applyProtection="1">
      <alignment horizontal="center"/>
      <protection hidden="1"/>
    </xf>
    <xf numFmtId="0" fontId="5" fillId="0" borderId="17" xfId="2" applyFont="1" applyBorder="1" applyProtection="1">
      <protection hidden="1"/>
    </xf>
    <xf numFmtId="49" fontId="38" fillId="0" borderId="0" xfId="2" quotePrefix="1" applyNumberFormat="1" applyFont="1" applyAlignment="1" applyProtection="1">
      <alignment horizontal="left" vertical="center"/>
      <protection hidden="1"/>
    </xf>
    <xf numFmtId="49" fontId="38" fillId="0" borderId="0" xfId="2" applyNumberFormat="1" applyFont="1" applyAlignment="1" applyProtection="1">
      <alignment horizontal="center" vertical="center"/>
      <protection hidden="1"/>
    </xf>
    <xf numFmtId="1" fontId="1" fillId="0" borderId="0" xfId="2" applyNumberFormat="1" applyFont="1" applyProtection="1">
      <protection hidden="1"/>
    </xf>
    <xf numFmtId="1" fontId="1" fillId="0" borderId="15" xfId="2" applyNumberFormat="1" applyFont="1" applyBorder="1" applyAlignment="1" applyProtection="1">
      <alignment horizontal="center" vertical="center"/>
      <protection hidden="1"/>
    </xf>
    <xf numFmtId="1" fontId="3" fillId="0" borderId="15" xfId="2" applyNumberFormat="1" applyFont="1" applyBorder="1" applyProtection="1">
      <protection hidden="1"/>
    </xf>
    <xf numFmtId="0" fontId="18" fillId="20" borderId="5" xfId="2" applyFill="1" applyBorder="1"/>
    <xf numFmtId="1" fontId="1" fillId="0" borderId="15" xfId="2" applyNumberFormat="1" applyFont="1" applyBorder="1" applyProtection="1">
      <protection hidden="1"/>
    </xf>
    <xf numFmtId="4" fontId="18" fillId="20" borderId="5" xfId="2" applyNumberFormat="1" applyFill="1" applyBorder="1"/>
    <xf numFmtId="1" fontId="5" fillId="0" borderId="17" xfId="2" applyNumberFormat="1" applyFont="1" applyBorder="1" applyProtection="1">
      <protection hidden="1"/>
    </xf>
    <xf numFmtId="49" fontId="18" fillId="0" borderId="0" xfId="2" applyNumberFormat="1"/>
    <xf numFmtId="0" fontId="18" fillId="0" borderId="0" xfId="2"/>
    <xf numFmtId="49" fontId="39" fillId="0" borderId="0" xfId="2" applyNumberFormat="1" applyFont="1" applyAlignment="1">
      <alignment horizontal="left" vertical="center"/>
    </xf>
    <xf numFmtId="2" fontId="40" fillId="21" borderId="0" xfId="2" applyNumberFormat="1" applyFont="1" applyFill="1" applyAlignment="1" applyProtection="1">
      <alignment horizontal="center"/>
      <protection hidden="1"/>
    </xf>
    <xf numFmtId="2" fontId="40" fillId="22" borderId="0" xfId="2" applyNumberFormat="1" applyFont="1" applyFill="1" applyAlignment="1" applyProtection="1">
      <alignment horizontal="center"/>
      <protection hidden="1"/>
    </xf>
    <xf numFmtId="0" fontId="18" fillId="0" borderId="15" xfId="2" applyBorder="1" applyProtection="1">
      <protection hidden="1"/>
    </xf>
    <xf numFmtId="2" fontId="18" fillId="0" borderId="15" xfId="2" applyNumberFormat="1" applyBorder="1" applyProtection="1">
      <protection hidden="1"/>
    </xf>
    <xf numFmtId="2" fontId="41" fillId="0" borderId="0" xfId="2" applyNumberFormat="1" applyFont="1" applyAlignment="1" applyProtection="1">
      <alignment horizontal="center"/>
      <protection hidden="1"/>
    </xf>
    <xf numFmtId="1" fontId="1" fillId="0" borderId="16" xfId="2" applyNumberFormat="1" applyFont="1" applyBorder="1" applyProtection="1">
      <protection hidden="1"/>
    </xf>
    <xf numFmtId="1" fontId="3" fillId="0" borderId="16" xfId="2" applyNumberFormat="1" applyFont="1" applyBorder="1" applyProtection="1">
      <protection hidden="1"/>
    </xf>
    <xf numFmtId="0" fontId="18" fillId="0" borderId="16" xfId="2" applyBorder="1" applyProtection="1">
      <protection hidden="1"/>
    </xf>
    <xf numFmtId="2" fontId="18" fillId="0" borderId="16" xfId="2" applyNumberFormat="1" applyBorder="1" applyProtection="1">
      <protection hidden="1"/>
    </xf>
    <xf numFmtId="1" fontId="3" fillId="0" borderId="0" xfId="2" applyNumberFormat="1" applyFont="1" applyProtection="1">
      <protection hidden="1"/>
    </xf>
    <xf numFmtId="0" fontId="18" fillId="0" borderId="0" xfId="2" applyAlignment="1" applyProtection="1">
      <alignment horizontal="center"/>
      <protection hidden="1"/>
    </xf>
    <xf numFmtId="1" fontId="1" fillId="0" borderId="0" xfId="2" applyNumberFormat="1" applyFont="1" applyAlignment="1" applyProtection="1">
      <alignment horizontal="center"/>
      <protection hidden="1"/>
    </xf>
    <xf numFmtId="1" fontId="1" fillId="0" borderId="47" xfId="2" applyNumberFormat="1" applyFont="1" applyBorder="1" applyProtection="1">
      <protection hidden="1"/>
    </xf>
    <xf numFmtId="1" fontId="3" fillId="0" borderId="47" xfId="2" applyNumberFormat="1" applyFont="1" applyBorder="1" applyProtection="1">
      <protection hidden="1"/>
    </xf>
    <xf numFmtId="1" fontId="1" fillId="0" borderId="47" xfId="2" applyNumberFormat="1" applyFont="1" applyBorder="1" applyAlignment="1" applyProtection="1">
      <alignment horizontal="center"/>
      <protection hidden="1"/>
    </xf>
    <xf numFmtId="1" fontId="5" fillId="0" borderId="48" xfId="2" applyNumberFormat="1" applyFont="1" applyBorder="1" applyProtection="1">
      <protection hidden="1"/>
    </xf>
    <xf numFmtId="49" fontId="11" fillId="0" borderId="0" xfId="1" applyNumberFormat="1" applyFont="1" applyAlignment="1">
      <alignment horizontal="left"/>
    </xf>
    <xf numFmtId="49" fontId="8" fillId="7" borderId="92" xfId="2" applyNumberFormat="1" applyFont="1" applyFill="1" applyBorder="1" applyAlignment="1" applyProtection="1">
      <alignment horizontal="center"/>
      <protection hidden="1"/>
    </xf>
    <xf numFmtId="4" fontId="3" fillId="7" borderId="3" xfId="2" applyNumberFormat="1" applyFont="1" applyFill="1" applyBorder="1" applyProtection="1">
      <protection hidden="1"/>
    </xf>
    <xf numFmtId="4" fontId="3" fillId="7" borderId="1" xfId="2" applyNumberFormat="1" applyFont="1" applyFill="1" applyBorder="1" applyAlignment="1" applyProtection="1">
      <alignment horizontal="center"/>
      <protection hidden="1"/>
    </xf>
    <xf numFmtId="4" fontId="3" fillId="7" borderId="1" xfId="2" applyNumberFormat="1" applyFont="1" applyFill="1" applyBorder="1" applyAlignment="1" applyProtection="1">
      <alignment horizontal="right"/>
      <protection hidden="1"/>
    </xf>
    <xf numFmtId="49" fontId="8" fillId="7" borderId="93" xfId="2" applyNumberFormat="1" applyFont="1" applyFill="1" applyBorder="1" applyAlignment="1" applyProtection="1">
      <alignment horizontal="center"/>
      <protection hidden="1"/>
    </xf>
    <xf numFmtId="9" fontId="3" fillId="8" borderId="10" xfId="0" applyNumberFormat="1" applyFont="1" applyFill="1" applyBorder="1" applyAlignment="1" applyProtection="1">
      <alignment horizontal="center" vertical="center"/>
      <protection hidden="1"/>
    </xf>
    <xf numFmtId="0" fontId="1" fillId="0" borderId="55" xfId="2" applyFont="1" applyBorder="1" applyProtection="1">
      <protection hidden="1"/>
    </xf>
    <xf numFmtId="0" fontId="1" fillId="0" borderId="0" xfId="2" applyFont="1" applyAlignment="1" applyProtection="1">
      <alignment vertical="top" wrapText="1"/>
      <protection hidden="1"/>
    </xf>
    <xf numFmtId="0" fontId="1" fillId="0" borderId="0" xfId="2" applyFont="1" applyAlignment="1" applyProtection="1">
      <alignment vertical="top"/>
      <protection hidden="1"/>
    </xf>
    <xf numFmtId="0" fontId="19" fillId="0" borderId="18" xfId="2" applyFont="1" applyBorder="1" applyAlignment="1" applyProtection="1">
      <alignment vertical="center" wrapText="1"/>
      <protection hidden="1"/>
    </xf>
    <xf numFmtId="0" fontId="1" fillId="0" borderId="82" xfId="2" applyFont="1" applyBorder="1" applyAlignment="1" applyProtection="1">
      <alignment vertical="center"/>
      <protection hidden="1"/>
    </xf>
    <xf numFmtId="0" fontId="43" fillId="0" borderId="0" xfId="2" applyFont="1" applyAlignment="1" applyProtection="1">
      <alignment wrapText="1"/>
      <protection hidden="1"/>
    </xf>
    <xf numFmtId="0" fontId="15" fillId="0" borderId="18" xfId="0" applyFont="1" applyBorder="1" applyAlignment="1" applyProtection="1">
      <alignment vertical="center"/>
      <protection hidden="1"/>
    </xf>
    <xf numFmtId="0" fontId="15" fillId="0" borderId="0" xfId="0" applyFont="1" applyAlignment="1" applyProtection="1">
      <alignment vertical="center"/>
      <protection hidden="1"/>
    </xf>
    <xf numFmtId="0" fontId="4" fillId="8" borderId="31" xfId="0" applyFont="1" applyFill="1" applyBorder="1" applyAlignment="1" applyProtection="1">
      <alignment horizontal="center" vertical="center"/>
      <protection hidden="1"/>
    </xf>
    <xf numFmtId="3" fontId="4" fillId="4" borderId="1" xfId="0" applyNumberFormat="1" applyFont="1" applyFill="1" applyBorder="1" applyAlignment="1" applyProtection="1">
      <alignment horizontal="right" vertical="center"/>
      <protection locked="0"/>
    </xf>
    <xf numFmtId="4" fontId="2" fillId="3" borderId="1" xfId="0" applyNumberFormat="1" applyFont="1" applyFill="1" applyBorder="1" applyAlignment="1" applyProtection="1">
      <alignment horizontal="right" vertical="center"/>
      <protection hidden="1"/>
    </xf>
    <xf numFmtId="4" fontId="5" fillId="3" borderId="1" xfId="0" applyNumberFormat="1" applyFont="1" applyFill="1" applyBorder="1" applyAlignment="1" applyProtection="1">
      <alignment horizontal="right" vertical="center"/>
      <protection hidden="1"/>
    </xf>
    <xf numFmtId="2" fontId="4" fillId="4" borderId="1" xfId="0" applyNumberFormat="1" applyFont="1" applyFill="1" applyBorder="1" applyAlignment="1" applyProtection="1">
      <alignment horizontal="right" vertical="center"/>
      <protection locked="0"/>
    </xf>
    <xf numFmtId="4" fontId="2" fillId="3" borderId="97" xfId="0" applyNumberFormat="1" applyFont="1" applyFill="1" applyBorder="1" applyAlignment="1" applyProtection="1">
      <alignment horizontal="right" vertical="center"/>
      <protection hidden="1"/>
    </xf>
    <xf numFmtId="3" fontId="8" fillId="12" borderId="5" xfId="0" applyNumberFormat="1" applyFont="1" applyFill="1" applyBorder="1" applyAlignment="1" applyProtection="1">
      <alignment horizontal="center" vertical="center"/>
      <protection hidden="1"/>
    </xf>
    <xf numFmtId="168" fontId="8" fillId="12" borderId="5" xfId="0" applyNumberFormat="1" applyFont="1" applyFill="1" applyBorder="1" applyAlignment="1" applyProtection="1">
      <alignment horizontal="center" vertical="center"/>
      <protection hidden="1"/>
    </xf>
    <xf numFmtId="4" fontId="8" fillId="12" borderId="5" xfId="0" applyNumberFormat="1" applyFont="1" applyFill="1" applyBorder="1" applyAlignment="1" applyProtection="1">
      <alignment horizontal="center" vertical="center"/>
      <protection hidden="1"/>
    </xf>
    <xf numFmtId="3" fontId="3" fillId="6" borderId="70" xfId="0" applyNumberFormat="1" applyFont="1" applyFill="1" applyBorder="1" applyAlignment="1" applyProtection="1">
      <alignment horizontal="center"/>
      <protection hidden="1"/>
    </xf>
    <xf numFmtId="3" fontId="13" fillId="6" borderId="36" xfId="0" applyNumberFormat="1" applyFont="1" applyFill="1" applyBorder="1" applyAlignment="1" applyProtection="1">
      <alignment horizontal="center"/>
      <protection hidden="1"/>
    </xf>
    <xf numFmtId="4" fontId="3" fillId="8" borderId="70" xfId="0" applyNumberFormat="1" applyFont="1" applyFill="1" applyBorder="1" applyAlignment="1" applyProtection="1">
      <alignment horizontal="center"/>
      <protection hidden="1"/>
    </xf>
    <xf numFmtId="4" fontId="8" fillId="8" borderId="70" xfId="0" applyNumberFormat="1" applyFont="1" applyFill="1" applyBorder="1" applyAlignment="1" applyProtection="1">
      <alignment horizontal="center"/>
      <protection hidden="1"/>
    </xf>
    <xf numFmtId="4" fontId="3" fillId="6" borderId="70" xfId="0" applyNumberFormat="1" applyFont="1" applyFill="1" applyBorder="1" applyAlignment="1" applyProtection="1">
      <alignment horizontal="center" vertical="center"/>
      <protection hidden="1"/>
    </xf>
    <xf numFmtId="4" fontId="6" fillId="6" borderId="70" xfId="0" applyNumberFormat="1" applyFont="1" applyFill="1" applyBorder="1" applyAlignment="1" applyProtection="1">
      <alignment horizontal="center" vertical="center"/>
      <protection hidden="1"/>
    </xf>
    <xf numFmtId="168" fontId="3" fillId="8" borderId="36" xfId="0" applyNumberFormat="1" applyFont="1" applyFill="1" applyBorder="1" applyAlignment="1" applyProtection="1">
      <alignment horizontal="center" vertical="center"/>
      <protection hidden="1"/>
    </xf>
    <xf numFmtId="169" fontId="3" fillId="8" borderId="36" xfId="0" applyNumberFormat="1" applyFont="1" applyFill="1" applyBorder="1" applyAlignment="1" applyProtection="1">
      <alignment horizontal="center" vertical="center"/>
      <protection hidden="1"/>
    </xf>
    <xf numFmtId="4" fontId="3" fillId="6" borderId="36" xfId="0" applyNumberFormat="1" applyFont="1" applyFill="1" applyBorder="1" applyAlignment="1" applyProtection="1">
      <alignment horizontal="center"/>
      <protection hidden="1"/>
    </xf>
    <xf numFmtId="4" fontId="6" fillId="6" borderId="36" xfId="0" applyNumberFormat="1" applyFont="1" applyFill="1" applyBorder="1" applyAlignment="1" applyProtection="1">
      <alignment horizontal="center"/>
      <protection hidden="1"/>
    </xf>
    <xf numFmtId="0" fontId="1" fillId="0" borderId="17" xfId="2" applyFont="1" applyBorder="1" applyAlignment="1" applyProtection="1">
      <alignment vertical="center"/>
      <protection hidden="1"/>
    </xf>
    <xf numFmtId="0" fontId="4" fillId="13" borderId="18" xfId="0" applyFont="1" applyFill="1" applyBorder="1" applyAlignment="1">
      <alignment vertical="center"/>
    </xf>
    <xf numFmtId="4" fontId="3" fillId="6" borderId="99" xfId="0" applyNumberFormat="1" applyFont="1" applyFill="1" applyBorder="1" applyAlignment="1" applyProtection="1">
      <alignment horizontal="center" vertical="center"/>
      <protection hidden="1"/>
    </xf>
    <xf numFmtId="4" fontId="3" fillId="6" borderId="100" xfId="0" applyNumberFormat="1" applyFont="1" applyFill="1" applyBorder="1" applyAlignment="1" applyProtection="1">
      <alignment horizontal="center"/>
      <protection hidden="1"/>
    </xf>
    <xf numFmtId="0" fontId="8" fillId="12" borderId="98" xfId="0" applyFont="1" applyFill="1" applyBorder="1" applyAlignment="1" applyProtection="1">
      <alignment horizontal="center" vertical="center"/>
      <protection hidden="1"/>
    </xf>
    <xf numFmtId="0" fontId="8" fillId="12" borderId="36" xfId="0" applyFont="1" applyFill="1" applyBorder="1" applyAlignment="1" applyProtection="1">
      <alignment horizontal="center" vertical="center"/>
      <protection hidden="1"/>
    </xf>
    <xf numFmtId="0" fontId="4" fillId="4" borderId="101" xfId="0" applyFont="1" applyFill="1" applyBorder="1" applyAlignment="1" applyProtection="1">
      <alignment horizontal="center" vertical="center"/>
      <protection locked="0"/>
    </xf>
    <xf numFmtId="3" fontId="13" fillId="6" borderId="73" xfId="0" applyNumberFormat="1" applyFont="1" applyFill="1" applyBorder="1" applyAlignment="1" applyProtection="1">
      <alignment horizontal="center"/>
      <protection hidden="1"/>
    </xf>
    <xf numFmtId="4" fontId="6" fillId="12" borderId="8" xfId="0" applyNumberFormat="1" applyFont="1" applyFill="1" applyBorder="1" applyAlignment="1" applyProtection="1">
      <alignment horizontal="center" vertical="center"/>
      <protection hidden="1"/>
    </xf>
    <xf numFmtId="4" fontId="8" fillId="12" borderId="76" xfId="0" applyNumberFormat="1" applyFont="1" applyFill="1" applyBorder="1" applyAlignment="1" applyProtection="1">
      <alignment horizontal="center" vertical="center"/>
      <protection hidden="1"/>
    </xf>
    <xf numFmtId="4" fontId="6" fillId="6" borderId="10" xfId="0" applyNumberFormat="1" applyFont="1" applyFill="1" applyBorder="1" applyAlignment="1" applyProtection="1">
      <alignment horizontal="center"/>
      <protection hidden="1"/>
    </xf>
    <xf numFmtId="0" fontId="8" fillId="12" borderId="5" xfId="0" applyFont="1" applyFill="1" applyBorder="1" applyAlignment="1" applyProtection="1">
      <alignment horizontal="center" vertical="center"/>
      <protection hidden="1"/>
    </xf>
    <xf numFmtId="4" fontId="1" fillId="3" borderId="97" xfId="0" applyNumberFormat="1" applyFont="1" applyFill="1" applyBorder="1" applyAlignment="1" applyProtection="1">
      <alignment horizontal="right" vertical="center"/>
      <protection hidden="1"/>
    </xf>
    <xf numFmtId="0" fontId="45" fillId="0" borderId="55" xfId="2" applyFont="1" applyBorder="1" applyAlignment="1" applyProtection="1">
      <alignment horizontal="center"/>
      <protection hidden="1"/>
    </xf>
    <xf numFmtId="0" fontId="45" fillId="0" borderId="0" xfId="2" applyFont="1" applyAlignment="1" applyProtection="1">
      <alignment horizontal="center" vertical="center"/>
      <protection hidden="1"/>
    </xf>
    <xf numFmtId="0" fontId="1" fillId="15" borderId="3" xfId="0" applyFont="1" applyFill="1" applyBorder="1" applyAlignment="1" applyProtection="1">
      <alignment horizontal="center" vertical="center"/>
      <protection locked="0"/>
    </xf>
    <xf numFmtId="0" fontId="3" fillId="6" borderId="105" xfId="0" applyFont="1" applyFill="1" applyBorder="1" applyAlignment="1" applyProtection="1">
      <alignment horizontal="center" vertical="center"/>
      <protection hidden="1"/>
    </xf>
    <xf numFmtId="0" fontId="1" fillId="0" borderId="98" xfId="0" applyFont="1" applyBorder="1" applyAlignment="1" applyProtection="1">
      <alignment horizontal="left" vertical="justify"/>
      <protection hidden="1"/>
    </xf>
    <xf numFmtId="0" fontId="46" fillId="0" borderId="99" xfId="0" applyFont="1" applyBorder="1" applyAlignment="1" applyProtection="1">
      <alignment horizontal="center" vertical="top"/>
      <protection hidden="1"/>
    </xf>
    <xf numFmtId="0" fontId="1" fillId="0" borderId="98" xfId="0" applyFont="1" applyBorder="1" applyAlignment="1" applyProtection="1">
      <alignment horizontal="left" vertical="center"/>
      <protection hidden="1"/>
    </xf>
    <xf numFmtId="0" fontId="3" fillId="6" borderId="91" xfId="0" applyFont="1" applyFill="1" applyBorder="1" applyAlignment="1" applyProtection="1">
      <alignment horizontal="center" vertical="center"/>
      <protection hidden="1"/>
    </xf>
    <xf numFmtId="0" fontId="46" fillId="0" borderId="107" xfId="0" applyFont="1" applyBorder="1" applyAlignment="1" applyProtection="1">
      <alignment horizontal="center" vertical="top"/>
      <protection hidden="1"/>
    </xf>
    <xf numFmtId="0" fontId="3" fillId="0" borderId="0" xfId="0" applyFont="1" applyAlignment="1" applyProtection="1">
      <alignment vertical="center"/>
      <protection hidden="1"/>
    </xf>
    <xf numFmtId="0" fontId="3" fillId="6" borderId="5" xfId="0" applyFont="1" applyFill="1" applyBorder="1" applyAlignment="1" applyProtection="1">
      <alignment horizontal="center" vertical="center"/>
      <protection hidden="1"/>
    </xf>
    <xf numFmtId="0" fontId="1" fillId="6" borderId="38" xfId="0" applyFont="1" applyFill="1" applyBorder="1" applyAlignment="1" applyProtection="1">
      <alignment horizontal="center" vertical="center"/>
      <protection hidden="1"/>
    </xf>
    <xf numFmtId="14" fontId="3" fillId="7" borderId="4"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hidden="1"/>
    </xf>
    <xf numFmtId="49" fontId="1" fillId="7" borderId="63" xfId="0" applyNumberFormat="1" applyFont="1" applyFill="1" applyBorder="1" applyAlignment="1" applyProtection="1">
      <alignment horizontal="left" vertical="center"/>
      <protection locked="0"/>
    </xf>
    <xf numFmtId="2" fontId="1" fillId="0" borderId="0" xfId="0" applyNumberFormat="1" applyFont="1" applyAlignment="1" applyProtection="1">
      <alignment vertical="center"/>
      <protection hidden="1"/>
    </xf>
    <xf numFmtId="1" fontId="1" fillId="0" borderId="0" xfId="0" applyNumberFormat="1" applyFont="1" applyAlignment="1" applyProtection="1">
      <alignment vertical="center"/>
      <protection hidden="1"/>
    </xf>
    <xf numFmtId="0" fontId="1" fillId="6" borderId="20" xfId="0" applyFont="1" applyFill="1" applyBorder="1" applyAlignment="1" applyProtection="1">
      <alignment horizontal="center" vertical="center"/>
      <protection hidden="1"/>
    </xf>
    <xf numFmtId="0" fontId="10" fillId="7" borderId="15" xfId="0" applyFont="1" applyFill="1" applyBorder="1" applyAlignment="1" applyProtection="1">
      <alignment horizontal="center" vertical="center"/>
      <protection hidden="1"/>
    </xf>
    <xf numFmtId="49" fontId="1" fillId="7" borderId="64" xfId="0" applyNumberFormat="1" applyFont="1" applyFill="1" applyBorder="1" applyAlignment="1" applyProtection="1">
      <alignment horizontal="left" vertical="center"/>
      <protection locked="0"/>
    </xf>
    <xf numFmtId="0" fontId="1" fillId="6" borderId="21" xfId="0" applyFont="1" applyFill="1" applyBorder="1" applyAlignment="1" applyProtection="1">
      <alignment horizontal="center" vertical="center"/>
      <protection hidden="1"/>
    </xf>
    <xf numFmtId="0" fontId="10" fillId="7" borderId="16" xfId="0" applyFont="1" applyFill="1" applyBorder="1" applyAlignment="1" applyProtection="1">
      <alignment horizontal="center" vertical="center"/>
      <protection hidden="1"/>
    </xf>
    <xf numFmtId="49" fontId="1" fillId="7" borderId="108" xfId="0" applyNumberFormat="1" applyFont="1" applyFill="1" applyBorder="1" applyAlignment="1" applyProtection="1">
      <alignment horizontal="left" vertical="center"/>
      <protection locked="0"/>
    </xf>
    <xf numFmtId="4" fontId="4" fillId="7" borderId="88" xfId="0" applyNumberFormat="1" applyFont="1" applyFill="1" applyBorder="1" applyAlignment="1" applyProtection="1">
      <alignment horizontal="right" vertical="center"/>
      <protection hidden="1"/>
    </xf>
    <xf numFmtId="0" fontId="5" fillId="0" borderId="18" xfId="0" applyFont="1" applyBorder="1" applyProtection="1">
      <protection hidden="1"/>
    </xf>
    <xf numFmtId="0" fontId="5" fillId="0" borderId="0" xfId="0" applyFont="1" applyProtection="1">
      <protection hidden="1"/>
    </xf>
    <xf numFmtId="0" fontId="1" fillId="0" borderId="17" xfId="0" applyFont="1" applyBorder="1" applyProtection="1">
      <protection hidden="1"/>
    </xf>
    <xf numFmtId="0" fontId="1" fillId="0" borderId="106"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171" fontId="4" fillId="0" borderId="1" xfId="0" applyNumberFormat="1" applyFont="1" applyBorder="1" applyAlignment="1" applyProtection="1">
      <alignment horizontal="center" vertical="center"/>
      <protection hidden="1"/>
    </xf>
    <xf numFmtId="4" fontId="4" fillId="7" borderId="4" xfId="0" applyNumberFormat="1" applyFont="1" applyFill="1" applyBorder="1" applyAlignment="1" applyProtection="1">
      <alignment horizontal="right" vertical="center"/>
      <protection hidden="1"/>
    </xf>
    <xf numFmtId="0" fontId="4" fillId="0" borderId="0" xfId="0" applyFont="1" applyAlignment="1" applyProtection="1">
      <alignment horizontal="center" vertical="center"/>
      <protection hidden="1"/>
    </xf>
    <xf numFmtId="14" fontId="32" fillId="0" borderId="0" xfId="0" applyNumberFormat="1" applyFont="1" applyAlignment="1" applyProtection="1">
      <alignment vertical="center"/>
      <protection hidden="1"/>
    </xf>
    <xf numFmtId="4" fontId="1" fillId="3" borderId="1" xfId="0" applyNumberFormat="1" applyFont="1" applyFill="1" applyBorder="1" applyAlignment="1" applyProtection="1">
      <alignment horizontal="right" vertical="center"/>
      <protection hidden="1"/>
    </xf>
    <xf numFmtId="0" fontId="4" fillId="23" borderId="28" xfId="0" applyFont="1" applyFill="1" applyBorder="1" applyAlignment="1" applyProtection="1">
      <alignment horizontal="center" vertical="center"/>
      <protection locked="0"/>
    </xf>
    <xf numFmtId="14" fontId="1" fillId="15" borderId="3" xfId="0" applyNumberFormat="1" applyFont="1" applyFill="1" applyBorder="1" applyAlignment="1" applyProtection="1">
      <alignment horizontal="center" vertical="center"/>
      <protection locked="0"/>
    </xf>
    <xf numFmtId="14" fontId="1" fillId="15" borderId="57" xfId="0" applyNumberFormat="1" applyFont="1" applyFill="1" applyBorder="1" applyAlignment="1" applyProtection="1">
      <alignment horizontal="center" vertical="center"/>
      <protection locked="0"/>
    </xf>
    <xf numFmtId="14" fontId="3" fillId="0" borderId="4" xfId="0" applyNumberFormat="1" applyFont="1" applyBorder="1" applyAlignment="1" applyProtection="1">
      <alignment horizontal="center"/>
      <protection locked="0"/>
    </xf>
    <xf numFmtId="14" fontId="47" fillId="0" borderId="0" xfId="2" applyNumberFormat="1" applyFont="1"/>
    <xf numFmtId="14" fontId="48" fillId="0" borderId="0" xfId="2" applyNumberFormat="1" applyFont="1"/>
    <xf numFmtId="0" fontId="32" fillId="0" borderId="0" xfId="2" applyFont="1" applyAlignment="1" applyProtection="1">
      <alignment vertical="center"/>
      <protection hidden="1"/>
    </xf>
    <xf numFmtId="0" fontId="32" fillId="0" borderId="0" xfId="2" applyFont="1" applyProtection="1">
      <protection hidden="1"/>
    </xf>
    <xf numFmtId="0" fontId="49" fillId="0" borderId="0" xfId="2" applyFont="1" applyAlignment="1" applyProtection="1">
      <alignment horizontal="center"/>
      <protection hidden="1"/>
    </xf>
    <xf numFmtId="0" fontId="32" fillId="0" borderId="0" xfId="2" applyFont="1" applyAlignment="1" applyProtection="1">
      <alignment vertical="top"/>
      <protection hidden="1"/>
    </xf>
    <xf numFmtId="0" fontId="50" fillId="0" borderId="0" xfId="2" applyFont="1" applyAlignment="1" applyProtection="1">
      <alignment wrapText="1"/>
      <protection hidden="1"/>
    </xf>
    <xf numFmtId="4" fontId="6" fillId="8" borderId="70" xfId="0" applyNumberFormat="1" applyFont="1" applyFill="1" applyBorder="1" applyAlignment="1" applyProtection="1">
      <alignment horizontal="center"/>
      <protection hidden="1"/>
    </xf>
    <xf numFmtId="4" fontId="4" fillId="0" borderId="1" xfId="0" applyNumberFormat="1" applyFont="1" applyBorder="1" applyProtection="1">
      <protection hidden="1"/>
    </xf>
    <xf numFmtId="10" fontId="51" fillId="24" borderId="110" xfId="0" applyNumberFormat="1" applyFont="1" applyFill="1" applyBorder="1" applyAlignment="1">
      <alignment horizontal="center" wrapText="1"/>
    </xf>
    <xf numFmtId="4" fontId="51" fillId="24" borderId="101" xfId="0" applyNumberFormat="1" applyFont="1" applyFill="1" applyBorder="1" applyAlignment="1">
      <alignment horizontal="center" wrapText="1"/>
    </xf>
    <xf numFmtId="0" fontId="10" fillId="8" borderId="51" xfId="0" applyFont="1" applyFill="1" applyBorder="1" applyAlignment="1" applyProtection="1">
      <alignment horizontal="right" vertical="center"/>
      <protection hidden="1"/>
    </xf>
    <xf numFmtId="0" fontId="10" fillId="8" borderId="7" xfId="0" applyFont="1" applyFill="1" applyBorder="1" applyAlignment="1" applyProtection="1">
      <alignment horizontal="right" vertical="center"/>
      <protection hidden="1"/>
    </xf>
    <xf numFmtId="0" fontId="10" fillId="8" borderId="6" xfId="0" applyFont="1" applyFill="1" applyBorder="1" applyAlignment="1" applyProtection="1">
      <alignment horizontal="right" vertical="center"/>
      <protection hidden="1"/>
    </xf>
    <xf numFmtId="0" fontId="1" fillId="2" borderId="4" xfId="0" applyFont="1" applyFill="1" applyBorder="1" applyAlignment="1" applyProtection="1">
      <alignment horizontal="left" vertical="center"/>
      <protection hidden="1"/>
    </xf>
    <xf numFmtId="0" fontId="1" fillId="2" borderId="42" xfId="0" applyFont="1" applyFill="1" applyBorder="1" applyAlignment="1" applyProtection="1">
      <alignment horizontal="left" vertical="center"/>
      <protection hidden="1"/>
    </xf>
    <xf numFmtId="0" fontId="1" fillId="2" borderId="3" xfId="0" applyFont="1" applyFill="1" applyBorder="1" applyAlignment="1" applyProtection="1">
      <alignment horizontal="left" vertical="center"/>
      <protection hidden="1"/>
    </xf>
    <xf numFmtId="0" fontId="10" fillId="0" borderId="46" xfId="0" applyFont="1" applyBorder="1" applyAlignment="1" applyProtection="1">
      <alignment horizontal="center"/>
      <protection hidden="1"/>
    </xf>
    <xf numFmtId="0" fontId="10" fillId="0" borderId="47" xfId="0" applyFont="1" applyBorder="1" applyAlignment="1" applyProtection="1">
      <alignment horizontal="center"/>
      <protection hidden="1"/>
    </xf>
    <xf numFmtId="0" fontId="10" fillId="0" borderId="48" xfId="0" applyFont="1" applyBorder="1" applyAlignment="1" applyProtection="1">
      <alignment horizontal="center"/>
      <protection hidden="1"/>
    </xf>
    <xf numFmtId="0" fontId="10" fillId="10" borderId="49" xfId="0" applyFont="1" applyFill="1" applyBorder="1" applyAlignment="1" applyProtection="1">
      <alignment horizontal="center" vertical="center"/>
      <protection hidden="1"/>
    </xf>
    <xf numFmtId="0" fontId="10" fillId="10" borderId="50" xfId="0" applyFont="1" applyFill="1" applyBorder="1" applyAlignment="1" applyProtection="1">
      <alignment horizontal="center" vertical="center"/>
      <protection hidden="1"/>
    </xf>
    <xf numFmtId="0" fontId="10" fillId="10" borderId="37" xfId="0" applyFont="1" applyFill="1" applyBorder="1" applyAlignment="1" applyProtection="1">
      <alignment horizontal="center" vertical="center"/>
      <protection hidden="1"/>
    </xf>
    <xf numFmtId="0" fontId="10" fillId="0" borderId="41" xfId="0" applyFont="1" applyBorder="1" applyAlignment="1" applyProtection="1">
      <alignment horizontal="center" vertical="center"/>
      <protection hidden="1"/>
    </xf>
    <xf numFmtId="0" fontId="16" fillId="0" borderId="40" xfId="0" applyFont="1" applyBorder="1" applyAlignment="1" applyProtection="1">
      <alignment horizontal="center"/>
      <protection hidden="1"/>
    </xf>
    <xf numFmtId="0" fontId="16" fillId="0" borderId="0" xfId="0" applyFont="1" applyAlignment="1" applyProtection="1">
      <alignment horizontal="center"/>
      <protection hidden="1"/>
    </xf>
    <xf numFmtId="0" fontId="10" fillId="0" borderId="42"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8" fillId="9" borderId="59" xfId="0" applyFont="1" applyFill="1" applyBorder="1" applyAlignment="1" applyProtection="1">
      <alignment horizontal="center" vertical="center"/>
      <protection hidden="1"/>
    </xf>
    <xf numFmtId="0" fontId="8" fillId="9" borderId="60" xfId="0" applyFont="1" applyFill="1" applyBorder="1" applyAlignment="1" applyProtection="1">
      <alignment horizontal="center" vertical="center"/>
      <protection hidden="1"/>
    </xf>
    <xf numFmtId="0" fontId="8" fillId="9" borderId="61" xfId="0" applyFont="1" applyFill="1" applyBorder="1" applyAlignment="1" applyProtection="1">
      <alignment horizontal="center" vertical="center"/>
      <protection hidden="1"/>
    </xf>
    <xf numFmtId="0" fontId="15" fillId="9" borderId="43" xfId="0" applyFont="1" applyFill="1" applyBorder="1" applyAlignment="1" applyProtection="1">
      <alignment horizontal="center" vertical="center"/>
      <protection hidden="1"/>
    </xf>
    <xf numFmtId="0" fontId="15" fillId="9" borderId="44" xfId="0" applyFont="1" applyFill="1" applyBorder="1" applyAlignment="1" applyProtection="1">
      <alignment horizontal="center" vertical="center"/>
      <protection hidden="1"/>
    </xf>
    <xf numFmtId="0" fontId="15" fillId="9" borderId="45" xfId="0" applyFont="1" applyFill="1" applyBorder="1" applyAlignment="1" applyProtection="1">
      <alignment horizontal="center" vertical="center"/>
      <protection hidden="1"/>
    </xf>
    <xf numFmtId="0" fontId="3" fillId="6" borderId="52" xfId="0" applyFont="1" applyFill="1" applyBorder="1" applyAlignment="1" applyProtection="1">
      <alignment horizontal="center" vertical="center"/>
      <protection hidden="1"/>
    </xf>
    <xf numFmtId="0" fontId="3" fillId="6" borderId="31" xfId="0" applyFont="1" applyFill="1" applyBorder="1" applyAlignment="1" applyProtection="1">
      <alignment horizontal="center" vertical="center"/>
      <protection hidden="1"/>
    </xf>
    <xf numFmtId="0" fontId="3" fillId="6" borderId="53" xfId="0" applyFont="1" applyFill="1" applyBorder="1" applyAlignment="1" applyProtection="1">
      <alignment horizontal="center" vertical="center"/>
      <protection hidden="1"/>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54" xfId="0" applyFont="1" applyFill="1" applyBorder="1" applyAlignment="1">
      <alignment horizontal="center" vertical="center"/>
    </xf>
    <xf numFmtId="0" fontId="3" fillId="8" borderId="55" xfId="0" applyFont="1" applyFill="1" applyBorder="1" applyAlignment="1">
      <alignment horizontal="center" vertical="center"/>
    </xf>
    <xf numFmtId="0" fontId="3" fillId="8" borderId="56" xfId="0" applyFont="1" applyFill="1" applyBorder="1" applyAlignment="1">
      <alignment horizontal="center" vertical="center"/>
    </xf>
    <xf numFmtId="0" fontId="3" fillId="8" borderId="33" xfId="0" applyFont="1" applyFill="1" applyBorder="1" applyAlignment="1">
      <alignment horizontal="center" vertical="center"/>
    </xf>
    <xf numFmtId="0" fontId="3" fillId="8" borderId="0" xfId="0" applyFont="1" applyFill="1" applyAlignment="1">
      <alignment horizontal="center" vertical="center"/>
    </xf>
    <xf numFmtId="0" fontId="3" fillId="8" borderId="57"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47" xfId="0" applyFont="1" applyFill="1" applyBorder="1" applyAlignment="1">
      <alignment horizontal="center" vertical="center"/>
    </xf>
    <xf numFmtId="0" fontId="3" fillId="8" borderId="58" xfId="0" applyFont="1" applyFill="1" applyBorder="1" applyAlignment="1">
      <alignment horizontal="center" vertical="center"/>
    </xf>
    <xf numFmtId="0" fontId="3" fillId="16" borderId="72" xfId="2" applyFont="1" applyFill="1" applyBorder="1" applyAlignment="1" applyProtection="1">
      <alignment horizontal="center" vertical="center"/>
      <protection hidden="1"/>
    </xf>
    <xf numFmtId="0" fontId="3" fillId="16" borderId="40" xfId="2" applyFont="1" applyFill="1" applyBorder="1" applyAlignment="1" applyProtection="1">
      <alignment horizontal="center" vertical="center"/>
      <protection hidden="1"/>
    </xf>
    <xf numFmtId="0" fontId="3" fillId="16" borderId="62" xfId="2" applyFont="1" applyFill="1" applyBorder="1" applyAlignment="1" applyProtection="1">
      <alignment horizontal="center" vertical="center"/>
      <protection hidden="1"/>
    </xf>
    <xf numFmtId="0" fontId="3" fillId="16" borderId="73" xfId="2" applyFont="1" applyFill="1" applyBorder="1" applyAlignment="1" applyProtection="1">
      <alignment horizontal="center" vertical="center"/>
      <protection hidden="1"/>
    </xf>
    <xf numFmtId="0" fontId="3" fillId="16" borderId="50" xfId="2" applyFont="1" applyFill="1" applyBorder="1" applyAlignment="1" applyProtection="1">
      <alignment horizontal="center" vertical="center"/>
      <protection hidden="1"/>
    </xf>
    <xf numFmtId="0" fontId="3" fillId="16" borderId="37" xfId="2" applyFont="1" applyFill="1" applyBorder="1" applyAlignment="1" applyProtection="1">
      <alignment horizontal="center" vertical="center"/>
      <protection hidden="1"/>
    </xf>
    <xf numFmtId="0" fontId="2" fillId="0" borderId="18" xfId="2" applyFont="1" applyBorder="1" applyAlignment="1" applyProtection="1">
      <alignment horizontal="center" vertical="center"/>
      <protection hidden="1"/>
    </xf>
    <xf numFmtId="0" fontId="2" fillId="0" borderId="0" xfId="2" applyFont="1" applyAlignment="1" applyProtection="1">
      <alignment horizontal="center" vertical="center"/>
      <protection hidden="1"/>
    </xf>
    <xf numFmtId="0" fontId="42" fillId="0" borderId="51" xfId="2" applyFont="1" applyBorder="1" applyAlignment="1" applyProtection="1">
      <alignment horizontal="center" vertical="center"/>
      <protection hidden="1"/>
    </xf>
    <xf numFmtId="0" fontId="42" fillId="0" borderId="7" xfId="2" applyFont="1" applyBorder="1" applyAlignment="1" applyProtection="1">
      <alignment horizontal="center" vertical="center"/>
      <protection hidden="1"/>
    </xf>
    <xf numFmtId="0" fontId="19" fillId="0" borderId="82" xfId="2" applyFont="1" applyBorder="1" applyAlignment="1" applyProtection="1">
      <alignment horizontal="center" vertical="top" wrapText="1"/>
      <protection hidden="1"/>
    </xf>
    <xf numFmtId="0" fontId="19" fillId="0" borderId="55" xfId="2" applyFont="1" applyBorder="1" applyAlignment="1" applyProtection="1">
      <alignment horizontal="center" vertical="top" wrapText="1"/>
      <protection hidden="1"/>
    </xf>
    <xf numFmtId="0" fontId="19" fillId="0" borderId="18" xfId="2" applyFont="1" applyBorder="1" applyAlignment="1" applyProtection="1">
      <alignment horizontal="center" vertical="top" wrapText="1"/>
      <protection hidden="1"/>
    </xf>
    <xf numFmtId="0" fontId="19" fillId="0" borderId="0" xfId="2" applyFont="1" applyAlignment="1" applyProtection="1">
      <alignment horizontal="center" vertical="top" wrapText="1"/>
      <protection hidden="1"/>
    </xf>
    <xf numFmtId="0" fontId="1" fillId="0" borderId="55" xfId="2" applyFont="1" applyBorder="1" applyAlignment="1" applyProtection="1">
      <alignment horizontal="right"/>
      <protection hidden="1"/>
    </xf>
    <xf numFmtId="0" fontId="1" fillId="0" borderId="55" xfId="2" applyFont="1" applyBorder="1" applyAlignment="1" applyProtection="1">
      <alignment horizontal="center" vertical="top" wrapText="1"/>
      <protection hidden="1"/>
    </xf>
    <xf numFmtId="0" fontId="18" fillId="0" borderId="55" xfId="2" applyBorder="1" applyAlignment="1">
      <alignment horizontal="center"/>
    </xf>
    <xf numFmtId="0" fontId="18" fillId="0" borderId="81" xfId="2" applyBorder="1" applyAlignment="1">
      <alignment horizontal="center"/>
    </xf>
    <xf numFmtId="0" fontId="1" fillId="0" borderId="47" xfId="2" applyFont="1" applyBorder="1" applyAlignment="1" applyProtection="1">
      <alignment vertical="top"/>
      <protection hidden="1"/>
    </xf>
    <xf numFmtId="0" fontId="1" fillId="0" borderId="48" xfId="2" applyFont="1" applyBorder="1" applyAlignment="1" applyProtection="1">
      <alignment vertical="top"/>
      <protection hidden="1"/>
    </xf>
    <xf numFmtId="0" fontId="14" fillId="6" borderId="18" xfId="2" applyFont="1" applyFill="1" applyBorder="1" applyAlignment="1" applyProtection="1">
      <alignment horizontal="center"/>
      <protection hidden="1"/>
    </xf>
    <xf numFmtId="0" fontId="14" fillId="6" borderId="0" xfId="2" applyFont="1" applyFill="1" applyAlignment="1" applyProtection="1">
      <alignment horizontal="center"/>
      <protection hidden="1"/>
    </xf>
    <xf numFmtId="0" fontId="3" fillId="6" borderId="82" xfId="2" applyFont="1" applyFill="1" applyBorder="1" applyAlignment="1" applyProtection="1">
      <alignment horizontal="center" vertical="center"/>
      <protection hidden="1"/>
    </xf>
    <xf numFmtId="0" fontId="3" fillId="6" borderId="55" xfId="2" applyFont="1" applyFill="1" applyBorder="1" applyAlignment="1" applyProtection="1">
      <alignment horizontal="center" vertical="center"/>
      <protection hidden="1"/>
    </xf>
    <xf numFmtId="0" fontId="3" fillId="6" borderId="81" xfId="2" applyFont="1" applyFill="1" applyBorder="1" applyAlignment="1" applyProtection="1">
      <alignment horizontal="center" vertical="center"/>
      <protection hidden="1"/>
    </xf>
    <xf numFmtId="0" fontId="21" fillId="6" borderId="18" xfId="2" applyFont="1" applyFill="1" applyBorder="1" applyAlignment="1" applyProtection="1">
      <alignment horizontal="center"/>
      <protection hidden="1"/>
    </xf>
    <xf numFmtId="0" fontId="21" fillId="6" borderId="0" xfId="2" applyFont="1" applyFill="1" applyAlignment="1" applyProtection="1">
      <alignment horizontal="center"/>
      <protection hidden="1"/>
    </xf>
    <xf numFmtId="0" fontId="7" fillId="0" borderId="65" xfId="2" applyFont="1" applyBorder="1" applyAlignment="1" applyProtection="1">
      <alignment horizontal="left" vertical="center"/>
      <protection hidden="1"/>
    </xf>
    <xf numFmtId="0" fontId="7" fillId="0" borderId="40" xfId="2" applyFont="1" applyBorder="1" applyAlignment="1" applyProtection="1">
      <alignment horizontal="left" vertical="center"/>
      <protection hidden="1"/>
    </xf>
    <xf numFmtId="0" fontId="7" fillId="0" borderId="71" xfId="2" applyFont="1" applyBorder="1" applyAlignment="1" applyProtection="1">
      <alignment horizontal="left" vertical="center"/>
      <protection hidden="1"/>
    </xf>
    <xf numFmtId="0" fontId="7" fillId="0" borderId="18" xfId="2" applyFont="1" applyBorder="1" applyAlignment="1" applyProtection="1">
      <alignment horizontal="left" vertical="center"/>
      <protection hidden="1"/>
    </xf>
    <xf numFmtId="0" fontId="7" fillId="0" borderId="0" xfId="2" applyFont="1" applyAlignment="1" applyProtection="1">
      <alignment horizontal="left" vertical="center"/>
      <protection hidden="1"/>
    </xf>
    <xf numFmtId="0" fontId="7" fillId="0" borderId="57" xfId="2" applyFont="1" applyBorder="1" applyAlignment="1" applyProtection="1">
      <alignment horizontal="left" vertical="center"/>
      <protection hidden="1"/>
    </xf>
    <xf numFmtId="0" fontId="3" fillId="0" borderId="40" xfId="2" applyFont="1" applyBorder="1" applyAlignment="1" applyProtection="1">
      <alignment horizontal="center" vertical="center"/>
      <protection hidden="1"/>
    </xf>
    <xf numFmtId="0" fontId="3" fillId="0" borderId="42" xfId="2" applyFont="1" applyBorder="1" applyAlignment="1" applyProtection="1">
      <alignment horizontal="center" vertical="center"/>
      <protection hidden="1"/>
    </xf>
    <xf numFmtId="0" fontId="22" fillId="16" borderId="70" xfId="2" applyFont="1" applyFill="1" applyBorder="1" applyAlignment="1" applyProtection="1">
      <alignment horizontal="center" vertical="center"/>
      <protection hidden="1"/>
    </xf>
    <xf numFmtId="0" fontId="22" fillId="16" borderId="10" xfId="2" applyFont="1" applyFill="1" applyBorder="1" applyAlignment="1" applyProtection="1">
      <alignment horizontal="center" vertical="center"/>
      <protection hidden="1"/>
    </xf>
    <xf numFmtId="0" fontId="22" fillId="16" borderId="36" xfId="2" applyFont="1" applyFill="1" applyBorder="1" applyAlignment="1" applyProtection="1">
      <alignment horizontal="center" vertical="center"/>
      <protection hidden="1"/>
    </xf>
    <xf numFmtId="0" fontId="23" fillId="16" borderId="70" xfId="2" applyFont="1" applyFill="1" applyBorder="1" applyAlignment="1" applyProtection="1">
      <alignment horizontal="center" vertical="center" wrapText="1"/>
      <protection hidden="1"/>
    </xf>
    <xf numFmtId="0" fontId="23" fillId="16" borderId="10" xfId="2" applyFont="1" applyFill="1" applyBorder="1" applyAlignment="1" applyProtection="1">
      <alignment horizontal="center" vertical="center" wrapText="1"/>
      <protection hidden="1"/>
    </xf>
    <xf numFmtId="0" fontId="23" fillId="16" borderId="36" xfId="2" applyFont="1" applyFill="1" applyBorder="1" applyAlignment="1" applyProtection="1">
      <alignment horizontal="center" vertical="center" wrapText="1"/>
      <protection hidden="1"/>
    </xf>
    <xf numFmtId="0" fontId="25" fillId="0" borderId="18" xfId="2" applyFont="1" applyBorder="1" applyProtection="1">
      <protection hidden="1"/>
    </xf>
    <xf numFmtId="0" fontId="25" fillId="0" borderId="57" xfId="2" applyFont="1" applyBorder="1" applyProtection="1">
      <protection hidden="1"/>
    </xf>
    <xf numFmtId="49" fontId="4" fillId="7" borderId="73" xfId="2" applyNumberFormat="1" applyFont="1" applyFill="1" applyBorder="1" applyAlignment="1" applyProtection="1">
      <alignment vertical="center"/>
      <protection locked="0" hidden="1"/>
    </xf>
    <xf numFmtId="49" fontId="4" fillId="7" borderId="50" xfId="2" applyNumberFormat="1" applyFont="1" applyFill="1" applyBorder="1" applyAlignment="1" applyProtection="1">
      <alignment vertical="center"/>
      <protection locked="0" hidden="1"/>
    </xf>
    <xf numFmtId="0" fontId="1" fillId="16" borderId="46" xfId="2" applyFont="1" applyFill="1" applyBorder="1" applyAlignment="1" applyProtection="1">
      <alignment horizontal="center" vertical="center"/>
      <protection hidden="1"/>
    </xf>
    <xf numFmtId="0" fontId="1" fillId="16" borderId="47" xfId="2" applyFont="1" applyFill="1" applyBorder="1" applyAlignment="1" applyProtection="1">
      <alignment horizontal="center" vertical="center"/>
      <protection hidden="1"/>
    </xf>
    <xf numFmtId="0" fontId="1" fillId="16" borderId="58" xfId="2" applyFont="1" applyFill="1" applyBorder="1" applyAlignment="1" applyProtection="1">
      <alignment horizontal="center" vertical="center"/>
      <protection hidden="1"/>
    </xf>
    <xf numFmtId="4" fontId="3" fillId="7" borderId="85" xfId="2" applyNumberFormat="1" applyFont="1" applyFill="1" applyBorder="1" applyAlignment="1" applyProtection="1">
      <alignment horizontal="center" vertical="top"/>
      <protection hidden="1"/>
    </xf>
    <xf numFmtId="4" fontId="3" fillId="7" borderId="86" xfId="2" applyNumberFormat="1" applyFont="1" applyFill="1" applyBorder="1" applyAlignment="1" applyProtection="1">
      <alignment horizontal="center" vertical="top"/>
      <protection hidden="1"/>
    </xf>
    <xf numFmtId="0" fontId="3" fillId="7" borderId="87" xfId="2" applyFont="1" applyFill="1" applyBorder="1" applyAlignment="1" applyProtection="1">
      <alignment horizontal="center" vertical="top"/>
      <protection hidden="1"/>
    </xf>
    <xf numFmtId="0" fontId="7" fillId="0" borderId="18" xfId="2" applyFont="1" applyBorder="1" applyAlignment="1" applyProtection="1">
      <alignment vertical="center"/>
      <protection hidden="1"/>
    </xf>
    <xf numFmtId="0" fontId="7" fillId="0" borderId="0" xfId="2" applyFont="1" applyAlignment="1" applyProtection="1">
      <alignment vertical="center"/>
      <protection hidden="1"/>
    </xf>
    <xf numFmtId="0" fontId="7" fillId="0" borderId="57" xfId="2" applyFont="1" applyBorder="1" applyAlignment="1" applyProtection="1">
      <alignment vertical="center"/>
      <protection hidden="1"/>
    </xf>
    <xf numFmtId="0" fontId="6" fillId="7" borderId="8" xfId="2" applyFont="1" applyFill="1" applyBorder="1" applyAlignment="1" applyProtection="1">
      <alignment horizontal="left" vertical="center"/>
      <protection hidden="1"/>
    </xf>
    <xf numFmtId="0" fontId="6" fillId="7" borderId="7" xfId="2" applyFont="1" applyFill="1" applyBorder="1" applyAlignment="1" applyProtection="1">
      <alignment horizontal="left" vertical="center"/>
      <protection hidden="1"/>
    </xf>
    <xf numFmtId="0" fontId="6" fillId="7" borderId="6" xfId="2" applyFont="1" applyFill="1" applyBorder="1" applyAlignment="1" applyProtection="1">
      <alignment horizontal="left" vertical="center"/>
      <protection hidden="1"/>
    </xf>
    <xf numFmtId="0" fontId="1" fillId="0" borderId="102" xfId="0" applyFont="1" applyBorder="1" applyAlignment="1" applyProtection="1">
      <alignment horizontal="left" vertical="center"/>
      <protection hidden="1"/>
    </xf>
    <xf numFmtId="0" fontId="1" fillId="0" borderId="41" xfId="0" applyFont="1" applyBorder="1" applyAlignment="1" applyProtection="1">
      <alignment horizontal="left" vertical="center"/>
      <protection hidden="1"/>
    </xf>
    <xf numFmtId="0" fontId="1" fillId="0" borderId="80" xfId="0" applyFont="1" applyBorder="1" applyAlignment="1" applyProtection="1">
      <alignment horizontal="left" vertical="center"/>
      <protection hidden="1"/>
    </xf>
    <xf numFmtId="0" fontId="1" fillId="0" borderId="18" xfId="2" applyFont="1" applyBorder="1" applyAlignment="1" applyProtection="1">
      <alignment horizontal="left"/>
      <protection hidden="1"/>
    </xf>
    <xf numFmtId="0" fontId="1" fillId="0" borderId="0" xfId="2" applyFont="1" applyAlignment="1" applyProtection="1">
      <alignment horizontal="left"/>
      <protection hidden="1"/>
    </xf>
    <xf numFmtId="0" fontId="1" fillId="0" borderId="83" xfId="0" applyFont="1" applyBorder="1" applyAlignment="1" applyProtection="1">
      <alignment horizontal="left" vertical="center"/>
      <protection hidden="1"/>
    </xf>
    <xf numFmtId="0" fontId="1" fillId="0" borderId="39" xfId="0" applyFont="1" applyBorder="1" applyAlignment="1" applyProtection="1">
      <alignment horizontal="left" vertical="center"/>
      <protection hidden="1"/>
    </xf>
    <xf numFmtId="0" fontId="1" fillId="0" borderId="84" xfId="0" applyFont="1" applyBorder="1" applyAlignment="1" applyProtection="1">
      <alignment horizontal="left" vertical="center"/>
      <protection hidden="1"/>
    </xf>
    <xf numFmtId="0" fontId="1" fillId="6" borderId="8" xfId="2" applyFont="1" applyFill="1" applyBorder="1" applyAlignment="1" applyProtection="1">
      <alignment horizontal="center" vertical="center"/>
      <protection hidden="1"/>
    </xf>
    <xf numFmtId="0" fontId="1" fillId="6" borderId="7" xfId="2" applyFont="1" applyFill="1" applyBorder="1" applyAlignment="1" applyProtection="1">
      <alignment horizontal="center" vertical="center"/>
      <protection hidden="1"/>
    </xf>
    <xf numFmtId="0" fontId="1" fillId="6" borderId="76" xfId="2" applyFont="1" applyFill="1" applyBorder="1" applyAlignment="1" applyProtection="1">
      <alignment horizontal="center" vertical="center"/>
      <protection hidden="1"/>
    </xf>
    <xf numFmtId="0" fontId="1" fillId="0" borderId="18" xfId="2" applyFont="1" applyBorder="1" applyAlignment="1" applyProtection="1">
      <alignment vertical="center"/>
      <protection hidden="1"/>
    </xf>
    <xf numFmtId="0" fontId="1" fillId="0" borderId="0" xfId="2" applyFont="1" applyAlignment="1" applyProtection="1">
      <alignment vertical="center"/>
      <protection hidden="1"/>
    </xf>
    <xf numFmtId="0" fontId="1" fillId="0" borderId="57" xfId="2" applyFont="1" applyBorder="1" applyAlignment="1" applyProtection="1">
      <alignment vertical="center"/>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10" fillId="17" borderId="72" xfId="2" applyFont="1" applyFill="1" applyBorder="1" applyAlignment="1" applyProtection="1">
      <alignment horizontal="left" vertical="center"/>
      <protection hidden="1"/>
    </xf>
    <xf numFmtId="0" fontId="18" fillId="0" borderId="40" xfId="2" applyBorder="1" applyProtection="1">
      <protection hidden="1"/>
    </xf>
    <xf numFmtId="0" fontId="18" fillId="0" borderId="73" xfId="2" applyBorder="1" applyProtection="1">
      <protection hidden="1"/>
    </xf>
    <xf numFmtId="0" fontId="18" fillId="0" borderId="50" xfId="2" applyBorder="1" applyProtection="1">
      <protection hidden="1"/>
    </xf>
    <xf numFmtId="0" fontId="3" fillId="6" borderId="72" xfId="2" applyFont="1" applyFill="1" applyBorder="1" applyAlignment="1" applyProtection="1">
      <alignment horizontal="left" vertical="center"/>
      <protection hidden="1"/>
    </xf>
    <xf numFmtId="0" fontId="3" fillId="6" borderId="40" xfId="2" applyFont="1" applyFill="1" applyBorder="1" applyAlignment="1" applyProtection="1">
      <alignment horizontal="left" vertical="center"/>
      <protection hidden="1"/>
    </xf>
    <xf numFmtId="0" fontId="3" fillId="6" borderId="73"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49" fontId="10" fillId="7" borderId="72" xfId="2" applyNumberFormat="1" applyFont="1" applyFill="1" applyBorder="1" applyAlignment="1" applyProtection="1">
      <alignment horizontal="center" vertical="center"/>
      <protection hidden="1"/>
    </xf>
    <xf numFmtId="49" fontId="10" fillId="7" borderId="71" xfId="2" applyNumberFormat="1" applyFont="1" applyFill="1" applyBorder="1" applyAlignment="1" applyProtection="1">
      <alignment horizontal="center" vertical="center"/>
      <protection hidden="1"/>
    </xf>
    <xf numFmtId="49" fontId="10" fillId="7" borderId="73" xfId="2" applyNumberFormat="1" applyFont="1" applyFill="1" applyBorder="1" applyAlignment="1" applyProtection="1">
      <alignment horizontal="center" vertical="center"/>
      <protection hidden="1"/>
    </xf>
    <xf numFmtId="49" fontId="10" fillId="7" borderId="74" xfId="2" applyNumberFormat="1" applyFont="1" applyFill="1" applyBorder="1" applyAlignment="1" applyProtection="1">
      <alignment horizontal="center" vertical="center"/>
      <protection hidden="1"/>
    </xf>
    <xf numFmtId="0" fontId="1" fillId="0" borderId="72" xfId="2" applyFont="1" applyBorder="1" applyAlignment="1" applyProtection="1">
      <alignment vertical="center"/>
      <protection hidden="1"/>
    </xf>
    <xf numFmtId="0" fontId="1" fillId="0" borderId="40" xfId="2" applyFont="1" applyBorder="1" applyAlignment="1" applyProtection="1">
      <alignment vertical="center"/>
      <protection hidden="1"/>
    </xf>
    <xf numFmtId="0" fontId="1" fillId="0" borderId="62" xfId="2" applyFont="1" applyBorder="1" applyAlignment="1" applyProtection="1">
      <alignment vertical="center"/>
      <protection hidden="1"/>
    </xf>
    <xf numFmtId="0" fontId="1" fillId="0" borderId="73" xfId="2" applyFont="1" applyBorder="1" applyAlignment="1" applyProtection="1">
      <alignment vertical="center"/>
      <protection hidden="1"/>
    </xf>
    <xf numFmtId="0" fontId="1" fillId="0" borderId="37" xfId="2" applyFont="1" applyBorder="1" applyAlignment="1" applyProtection="1">
      <alignment vertical="center"/>
      <protection hidden="1"/>
    </xf>
    <xf numFmtId="0" fontId="3" fillId="6" borderId="19" xfId="2" applyFont="1" applyFill="1" applyBorder="1" applyAlignment="1" applyProtection="1">
      <alignment horizontal="center" vertical="center"/>
      <protection hidden="1"/>
    </xf>
    <xf numFmtId="0" fontId="3" fillId="6" borderId="21" xfId="2" applyFont="1" applyFill="1" applyBorder="1" applyAlignment="1" applyProtection="1">
      <alignment horizontal="center" vertical="center"/>
      <protection hidden="1"/>
    </xf>
    <xf numFmtId="0" fontId="3" fillId="6" borderId="70" xfId="2" applyFont="1" applyFill="1" applyBorder="1" applyAlignment="1" applyProtection="1">
      <alignment horizontal="center" vertical="center"/>
      <protection hidden="1"/>
    </xf>
    <xf numFmtId="0" fontId="3" fillId="6" borderId="36" xfId="2" applyFont="1" applyFill="1" applyBorder="1" applyAlignment="1" applyProtection="1">
      <alignment horizontal="center" vertical="center"/>
      <protection hidden="1"/>
    </xf>
    <xf numFmtId="0" fontId="3" fillId="6" borderId="71" xfId="2" applyFont="1" applyFill="1" applyBorder="1" applyAlignment="1" applyProtection="1">
      <alignment horizontal="center" vertical="center"/>
      <protection hidden="1"/>
    </xf>
    <xf numFmtId="0" fontId="3" fillId="6" borderId="74" xfId="2" applyFont="1" applyFill="1" applyBorder="1" applyAlignment="1" applyProtection="1">
      <alignment horizontal="center" vertical="center"/>
      <protection hidden="1"/>
    </xf>
    <xf numFmtId="0" fontId="3" fillId="16" borderId="8" xfId="2" applyFont="1" applyFill="1" applyBorder="1" applyAlignment="1" applyProtection="1">
      <alignment horizontal="center" vertical="center"/>
      <protection hidden="1"/>
    </xf>
    <xf numFmtId="0" fontId="3" fillId="16" borderId="7" xfId="2" applyFont="1" applyFill="1" applyBorder="1" applyAlignment="1" applyProtection="1">
      <alignment horizontal="center" vertical="center"/>
      <protection hidden="1"/>
    </xf>
    <xf numFmtId="0" fontId="27" fillId="16" borderId="89" xfId="2" applyFont="1" applyFill="1" applyBorder="1" applyAlignment="1" applyProtection="1">
      <alignment horizontal="center" vertical="center" wrapText="1"/>
      <protection hidden="1"/>
    </xf>
    <xf numFmtId="0" fontId="27" fillId="16" borderId="7" xfId="2" applyFont="1" applyFill="1" applyBorder="1" applyAlignment="1" applyProtection="1">
      <alignment horizontal="center" vertical="center" wrapText="1"/>
      <protection hidden="1"/>
    </xf>
    <xf numFmtId="0" fontId="27" fillId="16" borderId="6" xfId="2" applyFont="1" applyFill="1" applyBorder="1" applyAlignment="1" applyProtection="1">
      <alignment horizontal="center" vertical="center" wrapText="1"/>
      <protection hidden="1"/>
    </xf>
    <xf numFmtId="0" fontId="28" fillId="18" borderId="70" xfId="2" applyFont="1" applyFill="1" applyBorder="1" applyAlignment="1" applyProtection="1">
      <alignment horizontal="center" vertical="center" wrapText="1"/>
      <protection hidden="1"/>
    </xf>
    <xf numFmtId="0" fontId="28" fillId="18" borderId="36" xfId="2" applyFont="1" applyFill="1" applyBorder="1" applyAlignment="1" applyProtection="1">
      <alignment horizontal="center" vertical="center" wrapText="1"/>
      <protection hidden="1"/>
    </xf>
    <xf numFmtId="0" fontId="29" fillId="18" borderId="70" xfId="2" applyFont="1" applyFill="1" applyBorder="1" applyAlignment="1" applyProtection="1">
      <alignment horizontal="center" vertical="center" wrapText="1"/>
      <protection hidden="1"/>
    </xf>
    <xf numFmtId="0" fontId="29" fillId="18" borderId="36" xfId="2" applyFont="1" applyFill="1" applyBorder="1" applyAlignment="1" applyProtection="1">
      <alignment horizontal="center" vertical="center" wrapText="1"/>
      <protection hidden="1"/>
    </xf>
    <xf numFmtId="0" fontId="30" fillId="16" borderId="89" xfId="2" applyFont="1" applyFill="1" applyBorder="1" applyAlignment="1" applyProtection="1">
      <alignment horizontal="center" vertical="center" wrapText="1"/>
      <protection hidden="1"/>
    </xf>
    <xf numFmtId="0" fontId="30" fillId="16" borderId="76" xfId="2" applyFont="1" applyFill="1" applyBorder="1" applyAlignment="1" applyProtection="1">
      <alignment horizontal="center" vertical="center" wrapText="1"/>
      <protection hidden="1"/>
    </xf>
    <xf numFmtId="0" fontId="3" fillId="8" borderId="8" xfId="2" applyFont="1" applyFill="1" applyBorder="1" applyAlignment="1" applyProtection="1">
      <alignment horizontal="center" vertical="center"/>
      <protection hidden="1"/>
    </xf>
    <xf numFmtId="0" fontId="3" fillId="8" borderId="7" xfId="2" applyFont="1" applyFill="1" applyBorder="1" applyAlignment="1" applyProtection="1">
      <alignment horizontal="center" vertical="center"/>
      <protection hidden="1"/>
    </xf>
    <xf numFmtId="0" fontId="1" fillId="0" borderId="41" xfId="2" applyFont="1" applyBorder="1" applyAlignment="1" applyProtection="1">
      <alignment horizontal="left"/>
      <protection locked="0" hidden="1"/>
    </xf>
    <xf numFmtId="0" fontId="1" fillId="0" borderId="103" xfId="0" applyFont="1" applyBorder="1" applyAlignment="1" applyProtection="1">
      <alignment horizontal="left" vertical="center"/>
      <protection hidden="1"/>
    </xf>
    <xf numFmtId="0" fontId="1" fillId="0" borderId="109" xfId="0" applyFont="1" applyBorder="1" applyAlignment="1" applyProtection="1">
      <alignment horizontal="left" vertical="center"/>
      <protection hidden="1"/>
    </xf>
    <xf numFmtId="0" fontId="1" fillId="0" borderId="104" xfId="0" applyFont="1" applyBorder="1" applyAlignment="1" applyProtection="1">
      <alignment horizontal="left" vertical="center"/>
      <protection hidden="1"/>
    </xf>
    <xf numFmtId="0" fontId="26" fillId="0" borderId="7" xfId="2" applyFont="1" applyBorder="1" applyAlignment="1" applyProtection="1">
      <alignment horizontal="right"/>
      <protection hidden="1"/>
    </xf>
    <xf numFmtId="170" fontId="33" fillId="0" borderId="7" xfId="2" applyNumberFormat="1" applyFont="1" applyBorder="1" applyAlignment="1" applyProtection="1">
      <alignment horizontal="right"/>
      <protection hidden="1"/>
    </xf>
    <xf numFmtId="170" fontId="33" fillId="0" borderId="6" xfId="2" applyNumberFormat="1" applyFont="1" applyBorder="1" applyAlignment="1" applyProtection="1">
      <alignment horizontal="right"/>
      <protection hidden="1"/>
    </xf>
    <xf numFmtId="4" fontId="34" fillId="0" borderId="8" xfId="2" applyNumberFormat="1" applyFont="1" applyBorder="1" applyAlignment="1" applyProtection="1">
      <alignment horizontal="center" vertical="center"/>
      <protection hidden="1"/>
    </xf>
    <xf numFmtId="4" fontId="34" fillId="0" borderId="7" xfId="2" applyNumberFormat="1" applyFont="1" applyBorder="1" applyAlignment="1" applyProtection="1">
      <alignment horizontal="center" vertical="center"/>
      <protection hidden="1"/>
    </xf>
    <xf numFmtId="4" fontId="34" fillId="0" borderId="94" xfId="2" applyNumberFormat="1" applyFont="1" applyBorder="1" applyAlignment="1" applyProtection="1">
      <alignment horizontal="center" vertical="center"/>
      <protection hidden="1"/>
    </xf>
    <xf numFmtId="0" fontId="5" fillId="0" borderId="40" xfId="2" applyFont="1" applyBorder="1" applyAlignment="1" applyProtection="1">
      <alignment horizontal="right"/>
      <protection hidden="1"/>
    </xf>
    <xf numFmtId="14" fontId="1" fillId="0" borderId="0" xfId="2" applyNumberFormat="1" applyFont="1" applyAlignment="1" applyProtection="1">
      <alignment horizontal="left"/>
      <protection hidden="1"/>
    </xf>
    <xf numFmtId="0" fontId="5" fillId="0" borderId="0" xfId="2" applyFont="1" applyProtection="1">
      <protection hidden="1"/>
    </xf>
    <xf numFmtId="0" fontId="1" fillId="0" borderId="39" xfId="2" applyFont="1" applyBorder="1" applyAlignment="1" applyProtection="1">
      <alignment horizontal="left" vertical="center"/>
      <protection locked="0" hidden="1"/>
    </xf>
    <xf numFmtId="14" fontId="5" fillId="0" borderId="39" xfId="2" applyNumberFormat="1" applyFont="1" applyBorder="1" applyAlignment="1" applyProtection="1">
      <alignment horizontal="left"/>
      <protection locked="0" hidden="1"/>
    </xf>
    <xf numFmtId="0" fontId="5" fillId="0" borderId="39" xfId="2" applyFont="1" applyBorder="1" applyAlignment="1" applyProtection="1">
      <alignment horizontal="left"/>
      <protection locked="0" hidden="1"/>
    </xf>
    <xf numFmtId="0" fontId="1" fillId="0" borderId="47" xfId="2" applyFont="1" applyBorder="1" applyAlignment="1" applyProtection="1">
      <alignment vertical="center"/>
      <protection hidden="1"/>
    </xf>
    <xf numFmtId="0" fontId="1" fillId="0" borderId="48" xfId="2" applyFont="1" applyBorder="1" applyAlignment="1" applyProtection="1">
      <alignment vertical="center"/>
      <protection hidden="1"/>
    </xf>
    <xf numFmtId="4" fontId="11" fillId="0" borderId="0" xfId="2" applyNumberFormat="1" applyFont="1" applyAlignment="1" applyProtection="1">
      <alignment horizontal="right"/>
      <protection hidden="1"/>
    </xf>
    <xf numFmtId="0" fontId="11" fillId="0" borderId="0" xfId="2" applyFont="1" applyAlignment="1" applyProtection="1">
      <alignment horizontal="right"/>
      <protection hidden="1"/>
    </xf>
    <xf numFmtId="0" fontId="2" fillId="0" borderId="82" xfId="0" applyFont="1" applyBorder="1" applyAlignment="1" applyProtection="1">
      <alignment horizontal="center" vertical="center"/>
      <protection hidden="1"/>
    </xf>
    <xf numFmtId="0" fontId="2" fillId="0" borderId="55" xfId="0" applyFont="1" applyBorder="1" applyAlignment="1" applyProtection="1">
      <alignment horizontal="center" vertical="center"/>
      <protection hidden="1"/>
    </xf>
    <xf numFmtId="0" fontId="1" fillId="0" borderId="55" xfId="0" applyFont="1" applyBorder="1" applyAlignment="1" applyProtection="1">
      <alignment horizontal="right"/>
      <protection hidden="1"/>
    </xf>
    <xf numFmtId="0" fontId="1" fillId="0" borderId="81" xfId="0" applyFont="1" applyBorder="1" applyAlignment="1" applyProtection="1">
      <alignment horizontal="right"/>
      <protection hidden="1"/>
    </xf>
    <xf numFmtId="0" fontId="2" fillId="0" borderId="18" xfId="0"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47" xfId="0" applyFont="1" applyBorder="1" applyAlignment="1" applyProtection="1">
      <alignment horizontal="right" vertical="center"/>
      <protection hidden="1"/>
    </xf>
    <xf numFmtId="0" fontId="1" fillId="0" borderId="48" xfId="0" applyFont="1" applyBorder="1" applyAlignment="1" applyProtection="1">
      <alignment horizontal="right" vertical="center"/>
      <protection hidden="1"/>
    </xf>
    <xf numFmtId="0" fontId="4" fillId="6" borderId="18" xfId="0" applyFont="1" applyFill="1" applyBorder="1" applyAlignment="1" applyProtection="1">
      <alignment horizontal="center" vertical="center"/>
      <protection hidden="1"/>
    </xf>
    <xf numFmtId="0" fontId="4" fillId="6" borderId="0" xfId="0" applyFont="1" applyFill="1" applyAlignment="1" applyProtection="1">
      <alignment horizontal="center" vertical="center"/>
      <protection hidden="1"/>
    </xf>
    <xf numFmtId="0" fontId="3" fillId="6" borderId="75" xfId="0" applyFont="1" applyFill="1" applyBorder="1" applyAlignment="1" applyProtection="1">
      <alignment horizontal="center" vertical="center"/>
      <protection hidden="1"/>
    </xf>
    <xf numFmtId="0" fontId="3" fillId="6" borderId="60" xfId="0" applyFont="1" applyFill="1" applyBorder="1" applyAlignment="1" applyProtection="1">
      <alignment horizontal="center" vertical="center"/>
      <protection hidden="1"/>
    </xf>
    <xf numFmtId="0" fontId="3" fillId="6" borderId="61" xfId="0" applyFont="1" applyFill="1" applyBorder="1" applyAlignment="1" applyProtection="1">
      <alignment horizontal="center" vertical="center"/>
      <protection hidden="1"/>
    </xf>
    <xf numFmtId="0" fontId="44" fillId="0" borderId="51" xfId="0" applyFont="1" applyBorder="1" applyAlignment="1" applyProtection="1">
      <alignment horizontal="center" vertical="center" wrapText="1"/>
      <protection hidden="1"/>
    </xf>
    <xf numFmtId="0" fontId="44" fillId="0" borderId="7" xfId="0" applyFont="1" applyBorder="1" applyAlignment="1" applyProtection="1">
      <alignment horizontal="center" vertical="center" wrapText="1"/>
      <protection hidden="1"/>
    </xf>
    <xf numFmtId="0" fontId="44" fillId="0" borderId="76" xfId="0" applyFont="1" applyBorder="1" applyAlignment="1" applyProtection="1">
      <alignment horizontal="center" vertical="center" wrapText="1"/>
      <protection hidden="1"/>
    </xf>
    <xf numFmtId="0" fontId="1" fillId="0" borderId="8" xfId="0" applyFont="1" applyBorder="1" applyAlignment="1" applyProtection="1">
      <alignment horizontal="left" vertical="justify"/>
      <protection hidden="1"/>
    </xf>
    <xf numFmtId="0" fontId="1" fillId="0" borderId="6" xfId="0" applyFont="1" applyBorder="1" applyAlignment="1" applyProtection="1">
      <alignment horizontal="left" vertical="justify"/>
      <protection hidden="1"/>
    </xf>
    <xf numFmtId="0" fontId="4" fillId="0" borderId="18" xfId="0" applyFont="1" applyBorder="1" applyAlignment="1" applyProtection="1">
      <alignment horizontal="center"/>
      <protection hidden="1"/>
    </xf>
    <xf numFmtId="0" fontId="4" fillId="0" borderId="0" xfId="0" applyFont="1" applyAlignment="1" applyProtection="1">
      <alignment horizontal="center"/>
      <protection hidden="1"/>
    </xf>
    <xf numFmtId="0" fontId="1" fillId="0" borderId="8" xfId="0" applyFont="1" applyBorder="1" applyAlignment="1" applyProtection="1">
      <alignment vertical="center"/>
      <protection hidden="1"/>
    </xf>
    <xf numFmtId="0" fontId="1" fillId="0" borderId="6" xfId="0" applyFont="1" applyBorder="1" applyAlignment="1" applyProtection="1">
      <alignment vertical="center"/>
      <protection hidden="1"/>
    </xf>
    <xf numFmtId="0" fontId="1" fillId="0" borderId="18" xfId="0" applyFont="1" applyBorder="1" applyAlignment="1" applyProtection="1">
      <alignment horizontal="right" vertical="center"/>
      <protection hidden="1"/>
    </xf>
    <xf numFmtId="0" fontId="1" fillId="0" borderId="0" xfId="0" applyFont="1" applyAlignment="1" applyProtection="1">
      <alignment horizontal="right" vertical="center"/>
      <protection hidden="1"/>
    </xf>
    <xf numFmtId="49" fontId="10" fillId="7" borderId="47" xfId="0" applyNumberFormat="1" applyFont="1" applyFill="1" applyBorder="1" applyAlignment="1" applyProtection="1">
      <alignment horizontal="left"/>
      <protection hidden="1"/>
    </xf>
    <xf numFmtId="4" fontId="4" fillId="7" borderId="85" xfId="0" applyNumberFormat="1" applyFont="1" applyFill="1" applyBorder="1" applyAlignment="1" applyProtection="1">
      <alignment vertical="center"/>
      <protection hidden="1"/>
    </xf>
    <xf numFmtId="4" fontId="4" fillId="7" borderId="87" xfId="0" applyNumberFormat="1" applyFont="1" applyFill="1" applyBorder="1" applyAlignment="1" applyProtection="1">
      <alignment vertical="center"/>
      <protection hidden="1"/>
    </xf>
    <xf numFmtId="0" fontId="1" fillId="0" borderId="49" xfId="0" applyFont="1" applyBorder="1" applyProtection="1">
      <protection hidden="1"/>
    </xf>
    <xf numFmtId="0" fontId="1" fillId="0" borderId="50" xfId="0" applyFont="1" applyBorder="1" applyProtection="1">
      <protection hidden="1"/>
    </xf>
    <xf numFmtId="0" fontId="1" fillId="0" borderId="37" xfId="0" applyFont="1" applyBorder="1" applyProtection="1">
      <protection hidden="1"/>
    </xf>
    <xf numFmtId="0" fontId="3" fillId="6" borderId="19"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6" borderId="70" xfId="0" applyFont="1" applyFill="1" applyBorder="1" applyAlignment="1" applyProtection="1">
      <alignment horizontal="center" vertical="center"/>
      <protection hidden="1"/>
    </xf>
    <xf numFmtId="0" fontId="3" fillId="6" borderId="36" xfId="0" applyFont="1" applyFill="1" applyBorder="1" applyAlignment="1" applyProtection="1">
      <alignment horizontal="center" vertical="center"/>
      <protection hidden="1"/>
    </xf>
    <xf numFmtId="0" fontId="3" fillId="6" borderId="72"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3" fillId="6" borderId="71" xfId="0" applyFont="1" applyFill="1" applyBorder="1" applyAlignment="1" applyProtection="1">
      <alignment horizontal="center" vertical="center"/>
      <protection hidden="1"/>
    </xf>
    <xf numFmtId="0" fontId="3" fillId="6" borderId="73" xfId="0" applyFont="1" applyFill="1" applyBorder="1" applyAlignment="1" applyProtection="1">
      <alignment horizontal="center" vertical="center"/>
      <protection hidden="1"/>
    </xf>
    <xf numFmtId="0" fontId="3" fillId="6" borderId="50" xfId="0" applyFont="1" applyFill="1" applyBorder="1" applyAlignment="1" applyProtection="1">
      <alignment horizontal="center" vertical="center"/>
      <protection hidden="1"/>
    </xf>
    <xf numFmtId="0" fontId="3" fillId="6" borderId="74" xfId="0" applyFont="1" applyFill="1" applyBorder="1" applyAlignment="1" applyProtection="1">
      <alignment horizontal="center" vertical="center"/>
      <protection hidden="1"/>
    </xf>
    <xf numFmtId="0" fontId="3" fillId="6" borderId="70" xfId="0" applyFont="1" applyFill="1" applyBorder="1" applyAlignment="1" applyProtection="1">
      <alignment horizontal="center" vertical="justify"/>
      <protection hidden="1"/>
    </xf>
    <xf numFmtId="0" fontId="3" fillId="6" borderId="36" xfId="0" applyFont="1" applyFill="1" applyBorder="1" applyAlignment="1" applyProtection="1">
      <alignment horizontal="center" vertical="justify"/>
      <protection hidden="1"/>
    </xf>
    <xf numFmtId="0" fontId="6" fillId="6" borderId="70" xfId="0" applyFont="1" applyFill="1" applyBorder="1" applyAlignment="1" applyProtection="1">
      <alignment horizontal="center" vertical="center"/>
      <protection hidden="1"/>
    </xf>
    <xf numFmtId="0" fontId="6" fillId="6" borderId="36" xfId="0" applyFont="1" applyFill="1" applyBorder="1" applyAlignment="1" applyProtection="1">
      <alignment horizontal="center" vertical="center"/>
      <protection hidden="1"/>
    </xf>
    <xf numFmtId="0" fontId="3" fillId="6" borderId="99" xfId="0" applyFont="1" applyFill="1" applyBorder="1" applyAlignment="1" applyProtection="1">
      <alignment horizontal="center" vertical="center"/>
      <protection hidden="1"/>
    </xf>
    <xf numFmtId="0" fontId="3" fillId="6" borderId="100" xfId="0" applyFont="1" applyFill="1" applyBorder="1" applyAlignment="1" applyProtection="1">
      <alignment horizontal="center" vertical="center"/>
      <protection hidden="1"/>
    </xf>
    <xf numFmtId="0" fontId="1" fillId="0" borderId="46" xfId="0" applyFont="1" applyBorder="1" applyAlignment="1" applyProtection="1">
      <alignment vertical="center"/>
      <protection hidden="1"/>
    </xf>
    <xf numFmtId="0" fontId="1" fillId="0" borderId="47" xfId="0" applyFont="1" applyBorder="1" applyAlignment="1" applyProtection="1">
      <alignment vertical="center"/>
      <protection hidden="1"/>
    </xf>
    <xf numFmtId="0" fontId="1" fillId="0" borderId="48" xfId="0" applyFont="1" applyBorder="1" applyAlignment="1" applyProtection="1">
      <alignment vertical="center"/>
      <protection hidden="1"/>
    </xf>
    <xf numFmtId="0" fontId="1" fillId="0" borderId="65" xfId="0" applyFont="1" applyBorder="1" applyAlignment="1" applyProtection="1">
      <alignment vertical="center"/>
      <protection hidden="1"/>
    </xf>
    <xf numFmtId="0" fontId="1" fillId="0" borderId="40" xfId="0" applyFont="1" applyBorder="1" applyAlignment="1" applyProtection="1">
      <alignment vertical="center"/>
      <protection hidden="1"/>
    </xf>
    <xf numFmtId="0" fontId="3" fillId="0" borderId="40" xfId="0" applyFont="1" applyBorder="1" applyAlignment="1" applyProtection="1">
      <alignment horizontal="right" vertical="center"/>
      <protection hidden="1"/>
    </xf>
    <xf numFmtId="0" fontId="3" fillId="0" borderId="71" xfId="0" applyFont="1" applyBorder="1" applyAlignment="1" applyProtection="1">
      <alignment horizontal="right" vertical="center"/>
      <protection hidden="1"/>
    </xf>
    <xf numFmtId="0" fontId="1" fillId="0" borderId="72" xfId="0" applyFont="1" applyBorder="1" applyAlignment="1" applyProtection="1">
      <alignment vertical="center"/>
      <protection hidden="1"/>
    </xf>
    <xf numFmtId="0" fontId="1" fillId="0" borderId="62" xfId="0" applyFont="1" applyBorder="1" applyAlignment="1" applyProtection="1">
      <alignment vertical="center"/>
      <protection hidden="1"/>
    </xf>
    <xf numFmtId="0" fontId="19" fillId="0" borderId="55" xfId="2" applyFont="1" applyBorder="1" applyAlignment="1" applyProtection="1">
      <alignment horizontal="center" vertical="center" wrapText="1"/>
      <protection hidden="1"/>
    </xf>
    <xf numFmtId="0" fontId="19" fillId="0" borderId="0" xfId="2" applyFont="1" applyAlignment="1" applyProtection="1">
      <alignment horizontal="center" vertical="center" wrapText="1"/>
      <protection hidden="1"/>
    </xf>
    <xf numFmtId="0" fontId="1" fillId="0" borderId="55" xfId="2" applyFont="1" applyBorder="1" applyAlignment="1" applyProtection="1">
      <alignment horizontal="center" vertical="center"/>
      <protection hidden="1"/>
    </xf>
    <xf numFmtId="0" fontId="1" fillId="0" borderId="81" xfId="2" applyFont="1" applyBorder="1" applyAlignment="1" applyProtection="1">
      <alignment horizontal="center" vertical="center"/>
      <protection hidden="1"/>
    </xf>
    <xf numFmtId="0" fontId="1" fillId="0" borderId="0" xfId="2" applyFont="1" applyAlignment="1" applyProtection="1">
      <alignment vertical="top"/>
      <protection hidden="1"/>
    </xf>
    <xf numFmtId="0" fontId="10" fillId="13" borderId="0" xfId="0" applyFont="1" applyFill="1" applyAlignment="1">
      <alignment horizontal="center" vertical="center"/>
    </xf>
    <xf numFmtId="0" fontId="10" fillId="13" borderId="57" xfId="0" applyFont="1" applyFill="1" applyBorder="1" applyAlignment="1">
      <alignment horizontal="center" vertical="center"/>
    </xf>
    <xf numFmtId="0" fontId="44" fillId="0" borderId="72" xfId="2" applyFont="1" applyBorder="1" applyAlignment="1" applyProtection="1">
      <alignment horizontal="center" vertical="center" wrapText="1"/>
      <protection hidden="1"/>
    </xf>
    <xf numFmtId="0" fontId="44" fillId="0" borderId="40" xfId="2" applyFont="1" applyBorder="1" applyAlignment="1" applyProtection="1">
      <alignment horizontal="center" vertical="center" wrapText="1"/>
      <protection hidden="1"/>
    </xf>
    <xf numFmtId="0" fontId="44" fillId="0" borderId="62" xfId="2" applyFont="1" applyBorder="1" applyAlignment="1" applyProtection="1">
      <alignment horizontal="center" vertical="center" wrapText="1"/>
      <protection hidden="1"/>
    </xf>
    <xf numFmtId="0" fontId="44" fillId="0" borderId="33" xfId="2" applyFont="1" applyBorder="1" applyAlignment="1" applyProtection="1">
      <alignment horizontal="center" vertical="center" wrapText="1"/>
      <protection hidden="1"/>
    </xf>
    <xf numFmtId="0" fontId="44" fillId="0" borderId="0" xfId="2" applyFont="1" applyAlignment="1" applyProtection="1">
      <alignment horizontal="center" vertical="center" wrapText="1"/>
      <protection hidden="1"/>
    </xf>
    <xf numFmtId="0" fontId="44" fillId="0" borderId="17" xfId="2"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15" borderId="4" xfId="0" applyFont="1" applyFill="1" applyBorder="1" applyAlignment="1" applyProtection="1">
      <alignment horizontal="left" vertical="center"/>
      <protection locked="0" hidden="1"/>
    </xf>
    <xf numFmtId="0" fontId="1" fillId="15" borderId="42" xfId="0" applyFont="1" applyFill="1" applyBorder="1" applyAlignment="1" applyProtection="1">
      <alignment horizontal="left" vertical="center"/>
      <protection locked="0" hidden="1"/>
    </xf>
    <xf numFmtId="0" fontId="1" fillId="15" borderId="3" xfId="0" applyFont="1" applyFill="1" applyBorder="1" applyAlignment="1" applyProtection="1">
      <alignment horizontal="left" vertical="center"/>
      <protection locked="0" hidden="1"/>
    </xf>
    <xf numFmtId="0" fontId="3" fillId="6" borderId="10" xfId="0" applyFont="1" applyFill="1" applyBorder="1" applyAlignment="1" applyProtection="1">
      <alignment horizontal="center" vertical="center"/>
      <protection hidden="1"/>
    </xf>
    <xf numFmtId="0" fontId="3" fillId="8" borderId="70" xfId="0" applyFont="1" applyFill="1" applyBorder="1" applyAlignment="1">
      <alignment horizontal="center" vertical="center"/>
    </xf>
    <xf numFmtId="0" fontId="3" fillId="8" borderId="36" xfId="0" applyFont="1" applyFill="1" applyBorder="1" applyAlignment="1">
      <alignment horizontal="center" vertical="center"/>
    </xf>
    <xf numFmtId="0" fontId="3" fillId="8" borderId="72" xfId="0" applyFont="1" applyFill="1" applyBorder="1" applyAlignment="1">
      <alignment horizontal="center" vertical="center"/>
    </xf>
    <xf numFmtId="0" fontId="3" fillId="8" borderId="40" xfId="0" applyFont="1" applyFill="1" applyBorder="1" applyAlignment="1">
      <alignment horizontal="center" vertical="center"/>
    </xf>
    <xf numFmtId="0" fontId="3" fillId="8" borderId="71" xfId="0" applyFont="1" applyFill="1" applyBorder="1" applyAlignment="1">
      <alignment horizontal="center" vertical="center"/>
    </xf>
    <xf numFmtId="0" fontId="3" fillId="8" borderId="73" xfId="0" applyFont="1" applyFill="1" applyBorder="1" applyAlignment="1">
      <alignment horizontal="center" vertical="center"/>
    </xf>
    <xf numFmtId="0" fontId="3" fillId="8" borderId="50" xfId="0" applyFont="1" applyFill="1" applyBorder="1" applyAlignment="1">
      <alignment horizontal="center" vertical="center"/>
    </xf>
    <xf numFmtId="0" fontId="3" fillId="8" borderId="74" xfId="0" applyFont="1" applyFill="1" applyBorder="1" applyAlignment="1">
      <alignment horizontal="center" vertical="center"/>
    </xf>
    <xf numFmtId="0" fontId="8" fillId="12" borderId="73" xfId="0" applyFont="1" applyFill="1" applyBorder="1" applyAlignment="1" applyProtection="1">
      <alignment horizontal="center" vertical="center"/>
      <protection hidden="1"/>
    </xf>
    <xf numFmtId="0" fontId="8" fillId="12" borderId="50" xfId="0" applyFont="1" applyFill="1" applyBorder="1" applyAlignment="1" applyProtection="1">
      <alignment horizontal="center" vertical="center"/>
      <protection hidden="1"/>
    </xf>
    <xf numFmtId="0" fontId="8" fillId="12" borderId="74" xfId="0" applyFont="1" applyFill="1" applyBorder="1" applyAlignment="1" applyProtection="1">
      <alignment horizontal="center" vertical="center"/>
      <protection hidden="1"/>
    </xf>
    <xf numFmtId="0" fontId="5" fillId="0" borderId="40" xfId="0" applyFont="1" applyBorder="1" applyAlignment="1">
      <alignment horizontal="center"/>
    </xf>
    <xf numFmtId="0" fontId="5" fillId="0" borderId="0" xfId="0" applyFont="1" applyAlignment="1">
      <alignment horizontal="center"/>
    </xf>
    <xf numFmtId="0" fontId="1" fillId="0" borderId="40" xfId="0" applyFont="1" applyBorder="1"/>
    <xf numFmtId="0" fontId="1" fillId="0" borderId="42" xfId="0" applyFont="1" applyBorder="1"/>
    <xf numFmtId="0" fontId="10" fillId="0" borderId="51" xfId="0" applyFont="1" applyBorder="1" applyAlignment="1">
      <alignment horizontal="right"/>
    </xf>
    <xf numFmtId="0" fontId="10" fillId="0" borderId="7" xfId="0" applyFont="1" applyBorder="1" applyAlignment="1">
      <alignment horizontal="right"/>
    </xf>
    <xf numFmtId="0" fontId="10" fillId="0" borderId="6" xfId="0" applyFont="1" applyBorder="1" applyAlignment="1">
      <alignment horizontal="right"/>
    </xf>
    <xf numFmtId="0" fontId="1" fillId="0" borderId="46" xfId="0" applyFont="1" applyBorder="1"/>
    <xf numFmtId="0" fontId="1" fillId="0" borderId="47" xfId="0" applyFont="1" applyBorder="1"/>
    <xf numFmtId="0" fontId="1" fillId="0" borderId="48" xfId="0" applyFont="1" applyBorder="1"/>
    <xf numFmtId="0" fontId="1" fillId="0" borderId="65" xfId="0" applyFont="1" applyBorder="1"/>
    <xf numFmtId="0" fontId="1" fillId="0" borderId="18" xfId="0" applyFont="1" applyBorder="1"/>
    <xf numFmtId="2" fontId="2" fillId="0" borderId="8" xfId="0" applyNumberFormat="1" applyFont="1" applyBorder="1" applyProtection="1">
      <protection hidden="1"/>
    </xf>
    <xf numFmtId="2" fontId="2" fillId="0" borderId="7" xfId="0" applyNumberFormat="1" applyFont="1" applyBorder="1" applyProtection="1">
      <protection hidden="1"/>
    </xf>
    <xf numFmtId="2" fontId="2" fillId="0" borderId="6" xfId="0" applyNumberFormat="1" applyFont="1" applyBorder="1" applyProtection="1">
      <protection hidden="1"/>
    </xf>
    <xf numFmtId="0" fontId="1" fillId="0" borderId="40" xfId="0" applyFont="1" applyBorder="1" applyProtection="1">
      <protection locked="0"/>
    </xf>
    <xf numFmtId="0" fontId="1" fillId="0" borderId="62" xfId="0" applyFont="1" applyBorder="1" applyProtection="1">
      <protection locked="0"/>
    </xf>
    <xf numFmtId="0" fontId="1" fillId="0" borderId="42" xfId="0" applyFont="1" applyBorder="1" applyProtection="1">
      <protection locked="0"/>
    </xf>
    <xf numFmtId="0" fontId="1" fillId="0" borderId="63" xfId="0" applyFont="1" applyBorder="1" applyProtection="1">
      <protection locked="0"/>
    </xf>
    <xf numFmtId="0" fontId="5" fillId="0" borderId="0" xfId="0" applyFont="1"/>
    <xf numFmtId="0" fontId="1" fillId="0" borderId="39" xfId="0" applyFont="1" applyBorder="1" applyAlignment="1">
      <alignment vertical="center"/>
    </xf>
    <xf numFmtId="0" fontId="1" fillId="0" borderId="0" xfId="0" applyFont="1"/>
    <xf numFmtId="0" fontId="5" fillId="0" borderId="40" xfId="0" applyFont="1" applyBorder="1"/>
    <xf numFmtId="0" fontId="5" fillId="0" borderId="39" xfId="0" applyFont="1" applyBorder="1" applyProtection="1">
      <protection locked="0"/>
    </xf>
    <xf numFmtId="0" fontId="5" fillId="0" borderId="64" xfId="0" applyFont="1" applyBorder="1" applyProtection="1">
      <protection locked="0"/>
    </xf>
    <xf numFmtId="0" fontId="8" fillId="13" borderId="66" xfId="0" applyFont="1" applyFill="1" applyBorder="1" applyAlignment="1">
      <alignment horizontal="center" vertical="justify"/>
    </xf>
    <xf numFmtId="0" fontId="8" fillId="13" borderId="67" xfId="0" applyFont="1" applyFill="1" applyBorder="1" applyAlignment="1">
      <alignment horizontal="center" vertical="justify"/>
    </xf>
    <xf numFmtId="0" fontId="6" fillId="13" borderId="68" xfId="0" applyFont="1" applyFill="1" applyBorder="1" applyAlignment="1">
      <alignment horizontal="center" vertical="center"/>
    </xf>
    <xf numFmtId="0" fontId="6" fillId="13" borderId="69"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6" xfId="0" applyFont="1" applyFill="1" applyBorder="1" applyAlignment="1">
      <alignment horizontal="center" vertical="center"/>
    </xf>
    <xf numFmtId="0" fontId="3" fillId="13" borderId="70" xfId="0" applyFont="1" applyFill="1" applyBorder="1" applyAlignment="1">
      <alignment horizontal="center" vertical="center"/>
    </xf>
    <xf numFmtId="0" fontId="3" fillId="13" borderId="36" xfId="0" applyFont="1" applyFill="1" applyBorder="1" applyAlignment="1">
      <alignment horizontal="center" vertical="center"/>
    </xf>
    <xf numFmtId="0" fontId="3" fillId="13" borderId="65" xfId="0" applyFont="1" applyFill="1" applyBorder="1" applyAlignment="1">
      <alignment horizontal="left" vertical="center"/>
    </xf>
    <xf numFmtId="0" fontId="3" fillId="13" borderId="40" xfId="0" applyFont="1" applyFill="1" applyBorder="1" applyAlignment="1">
      <alignment horizontal="left" vertical="center"/>
    </xf>
    <xf numFmtId="0" fontId="3" fillId="13" borderId="71" xfId="0" applyFont="1" applyFill="1" applyBorder="1" applyAlignment="1">
      <alignment horizontal="left" vertical="center"/>
    </xf>
    <xf numFmtId="0" fontId="3" fillId="13" borderId="46" xfId="0" applyFont="1" applyFill="1" applyBorder="1" applyAlignment="1">
      <alignment horizontal="left" vertical="center"/>
    </xf>
    <xf numFmtId="0" fontId="3" fillId="13" borderId="47" xfId="0" applyFont="1" applyFill="1" applyBorder="1" applyAlignment="1">
      <alignment horizontal="left" vertical="center"/>
    </xf>
    <xf numFmtId="0" fontId="3" fillId="13" borderId="58" xfId="0" applyFont="1" applyFill="1" applyBorder="1" applyAlignment="1">
      <alignment horizontal="left" vertical="center"/>
    </xf>
    <xf numFmtId="49" fontId="4" fillId="5" borderId="72" xfId="0" applyNumberFormat="1" applyFont="1" applyFill="1" applyBorder="1" applyAlignment="1" applyProtection="1">
      <alignment horizontal="center" vertical="center"/>
      <protection locked="0"/>
    </xf>
    <xf numFmtId="49" fontId="4" fillId="5" borderId="71" xfId="0" applyNumberFormat="1" applyFont="1" applyFill="1" applyBorder="1" applyAlignment="1" applyProtection="1">
      <alignment horizontal="center" vertical="center"/>
      <protection locked="0"/>
    </xf>
    <xf numFmtId="49" fontId="4" fillId="5" borderId="13" xfId="0" applyNumberFormat="1" applyFont="1" applyFill="1" applyBorder="1" applyAlignment="1" applyProtection="1">
      <alignment horizontal="center" vertical="center"/>
      <protection locked="0"/>
    </xf>
    <xf numFmtId="49" fontId="4" fillId="5" borderId="58" xfId="0" applyNumberFormat="1" applyFont="1" applyFill="1" applyBorder="1" applyAlignment="1" applyProtection="1">
      <alignment horizontal="center" vertical="center"/>
      <protection locked="0"/>
    </xf>
    <xf numFmtId="0" fontId="3" fillId="13" borderId="8" xfId="0" applyFont="1" applyFill="1" applyBorder="1" applyAlignment="1">
      <alignment horizontal="center" vertical="center"/>
    </xf>
    <xf numFmtId="0" fontId="3" fillId="13" borderId="7" xfId="0" applyFont="1" applyFill="1" applyBorder="1" applyAlignment="1">
      <alignment horizontal="center" vertical="center"/>
    </xf>
    <xf numFmtId="0" fontId="3" fillId="13" borderId="6" xfId="0" applyFont="1" applyFill="1" applyBorder="1" applyAlignment="1">
      <alignment horizontal="center" vertical="center"/>
    </xf>
    <xf numFmtId="0" fontId="10" fillId="3" borderId="72" xfId="0" applyFont="1" applyFill="1" applyBorder="1" applyAlignment="1" applyProtection="1">
      <alignment horizontal="left" vertical="center"/>
      <protection hidden="1"/>
    </xf>
    <xf numFmtId="0" fontId="10" fillId="3" borderId="40" xfId="0" applyFont="1" applyFill="1" applyBorder="1" applyAlignment="1" applyProtection="1">
      <alignment horizontal="left" vertical="center"/>
      <protection hidden="1"/>
    </xf>
    <xf numFmtId="0" fontId="10" fillId="3" borderId="62" xfId="0" applyFont="1" applyFill="1" applyBorder="1" applyAlignment="1" applyProtection="1">
      <alignment horizontal="left" vertical="center"/>
      <protection hidden="1"/>
    </xf>
    <xf numFmtId="0" fontId="10" fillId="3" borderId="73" xfId="0" applyFont="1" applyFill="1" applyBorder="1" applyAlignment="1" applyProtection="1">
      <alignment horizontal="left" vertical="center"/>
      <protection hidden="1"/>
    </xf>
    <xf numFmtId="0" fontId="10" fillId="3" borderId="50" xfId="0" applyFont="1" applyFill="1" applyBorder="1" applyAlignment="1" applyProtection="1">
      <alignment horizontal="left" vertical="center"/>
      <protection hidden="1"/>
    </xf>
    <xf numFmtId="0" fontId="10" fillId="3" borderId="37" xfId="0" applyFont="1" applyFill="1" applyBorder="1" applyAlignment="1" applyProtection="1">
      <alignment horizontal="left" vertical="center"/>
      <protection hidden="1"/>
    </xf>
    <xf numFmtId="0" fontId="1" fillId="0" borderId="49" xfId="0" applyFont="1" applyBorder="1" applyAlignment="1">
      <alignment vertical="center"/>
    </xf>
    <xf numFmtId="0" fontId="1" fillId="0" borderId="50" xfId="0" applyFont="1" applyBorder="1" applyAlignment="1">
      <alignment vertical="center"/>
    </xf>
    <xf numFmtId="0" fontId="1" fillId="0" borderId="37" xfId="0" applyFont="1" applyBorder="1" applyAlignment="1">
      <alignment vertical="center"/>
    </xf>
    <xf numFmtId="0" fontId="5" fillId="0" borderId="18" xfId="0" applyFont="1" applyBorder="1" applyAlignment="1">
      <alignment vertical="center"/>
    </xf>
    <xf numFmtId="0" fontId="5" fillId="0" borderId="0" xfId="0" applyFont="1" applyAlignment="1">
      <alignment vertical="center"/>
    </xf>
    <xf numFmtId="0" fontId="5" fillId="0" borderId="57"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74" xfId="0" applyFont="1" applyBorder="1" applyAlignment="1">
      <alignment vertical="center"/>
    </xf>
    <xf numFmtId="0" fontId="1" fillId="0" borderId="13" xfId="0" applyFont="1" applyBorder="1" applyAlignment="1" applyProtection="1">
      <alignment vertical="center"/>
      <protection hidden="1"/>
    </xf>
    <xf numFmtId="0" fontId="3" fillId="13" borderId="19" xfId="0" applyFont="1" applyFill="1" applyBorder="1" applyAlignment="1">
      <alignment horizontal="center" vertical="center"/>
    </xf>
    <xf numFmtId="0" fontId="3" fillId="13" borderId="21" xfId="0" applyFont="1" applyFill="1" applyBorder="1" applyAlignment="1">
      <alignment horizontal="center" vertical="center"/>
    </xf>
    <xf numFmtId="0" fontId="3" fillId="13" borderId="72" xfId="0" applyFont="1" applyFill="1" applyBorder="1" applyAlignment="1">
      <alignment horizontal="center" vertical="center"/>
    </xf>
    <xf numFmtId="0" fontId="3" fillId="13" borderId="40" xfId="0" applyFont="1" applyFill="1" applyBorder="1" applyAlignment="1">
      <alignment horizontal="center" vertical="center"/>
    </xf>
    <xf numFmtId="0" fontId="3" fillId="13" borderId="71" xfId="0" applyFont="1" applyFill="1" applyBorder="1" applyAlignment="1">
      <alignment horizontal="center" vertical="center"/>
    </xf>
    <xf numFmtId="0" fontId="3" fillId="13" borderId="73" xfId="0" applyFont="1" applyFill="1" applyBorder="1" applyAlignment="1">
      <alignment horizontal="center" vertical="center"/>
    </xf>
    <xf numFmtId="0" fontId="3" fillId="13" borderId="50" xfId="0" applyFont="1" applyFill="1" applyBorder="1" applyAlignment="1">
      <alignment horizontal="center" vertical="center"/>
    </xf>
    <xf numFmtId="0" fontId="3" fillId="13" borderId="74" xfId="0" applyFont="1" applyFill="1" applyBorder="1" applyAlignment="1">
      <alignment horizontal="center" vertical="center"/>
    </xf>
    <xf numFmtId="0" fontId="3" fillId="6" borderId="59" xfId="0" applyFont="1" applyFill="1" applyBorder="1" applyAlignment="1">
      <alignment horizontal="center" vertical="center"/>
    </xf>
    <xf numFmtId="0" fontId="3" fillId="6" borderId="77" xfId="0" applyFont="1" applyFill="1" applyBorder="1" applyAlignment="1">
      <alignment horizontal="center" vertical="center"/>
    </xf>
    <xf numFmtId="0" fontId="3" fillId="0" borderId="72" xfId="0" applyFont="1" applyBorder="1" applyAlignment="1">
      <alignment horizontal="center" vertical="top"/>
    </xf>
    <xf numFmtId="0" fontId="3" fillId="0" borderId="62" xfId="0" applyFont="1" applyBorder="1" applyAlignment="1">
      <alignment horizontal="center" vertical="top"/>
    </xf>
    <xf numFmtId="0" fontId="3" fillId="0" borderId="13" xfId="0" applyFont="1" applyBorder="1" applyAlignment="1">
      <alignment horizontal="center" vertical="top"/>
    </xf>
    <xf numFmtId="0" fontId="3" fillId="0" borderId="48" xfId="0" applyFont="1" applyBorder="1" applyAlignment="1">
      <alignment horizontal="center" vertical="top"/>
    </xf>
    <xf numFmtId="0" fontId="1" fillId="6" borderId="59" xfId="0" applyFont="1" applyFill="1" applyBorder="1" applyAlignment="1">
      <alignment horizontal="center"/>
    </xf>
    <xf numFmtId="0" fontId="1" fillId="6" borderId="77" xfId="0" applyFont="1" applyFill="1" applyBorder="1" applyAlignment="1">
      <alignment horizontal="center"/>
    </xf>
    <xf numFmtId="0" fontId="1" fillId="0" borderId="46" xfId="0" applyFont="1" applyBorder="1" applyAlignment="1">
      <alignment vertical="center"/>
    </xf>
    <xf numFmtId="0" fontId="1" fillId="0" borderId="47" xfId="0" applyFont="1" applyBorder="1" applyAlignment="1">
      <alignment vertical="center"/>
    </xf>
    <xf numFmtId="0" fontId="1" fillId="0" borderId="78" xfId="0" applyFont="1" applyBorder="1" applyAlignment="1">
      <alignment vertical="center"/>
    </xf>
    <xf numFmtId="0" fontId="1" fillId="0" borderId="79" xfId="0" applyFont="1" applyBorder="1" applyAlignment="1">
      <alignment vertical="center"/>
    </xf>
    <xf numFmtId="0" fontId="1" fillId="0" borderId="65" xfId="0" applyFont="1" applyBorder="1" applyAlignment="1">
      <alignment vertical="center"/>
    </xf>
    <xf numFmtId="0" fontId="1" fillId="0" borderId="40" xfId="0" applyFont="1" applyBorder="1" applyAlignment="1">
      <alignment vertical="center"/>
    </xf>
    <xf numFmtId="0" fontId="1" fillId="0" borderId="41" xfId="0" applyFont="1" applyBorder="1" applyAlignment="1">
      <alignment vertical="center"/>
    </xf>
    <xf numFmtId="0" fontId="1" fillId="0" borderId="80" xfId="0" applyFont="1" applyBorder="1" applyAlignment="1">
      <alignment vertical="center"/>
    </xf>
    <xf numFmtId="0" fontId="3" fillId="13" borderId="75" xfId="0" applyFont="1" applyFill="1" applyBorder="1" applyAlignment="1">
      <alignment horizontal="center" vertical="center"/>
    </xf>
    <xf numFmtId="0" fontId="3" fillId="13" borderId="60" xfId="0" applyFont="1" applyFill="1" applyBorder="1" applyAlignment="1">
      <alignment horizontal="center" vertical="center"/>
    </xf>
    <xf numFmtId="0" fontId="7" fillId="0" borderId="18" xfId="0" applyFont="1" applyBorder="1"/>
    <xf numFmtId="0" fontId="7" fillId="0" borderId="0" xfId="0" applyFont="1"/>
    <xf numFmtId="0" fontId="7" fillId="0" borderId="17" xfId="0" applyFont="1" applyBorder="1"/>
    <xf numFmtId="0" fontId="7" fillId="0" borderId="57" xfId="0" applyFont="1" applyBorder="1"/>
    <xf numFmtId="0" fontId="4" fillId="13" borderId="18" xfId="0" applyFont="1" applyFill="1" applyBorder="1" applyAlignment="1">
      <alignment horizontal="center"/>
    </xf>
    <xf numFmtId="0" fontId="4" fillId="13" borderId="0" xfId="0" applyFont="1" applyFill="1" applyAlignment="1">
      <alignment horizontal="center"/>
    </xf>
    <xf numFmtId="0" fontId="4" fillId="13" borderId="17" xfId="0" applyFont="1" applyFill="1" applyBorder="1" applyAlignment="1">
      <alignment horizontal="center"/>
    </xf>
    <xf numFmtId="0" fontId="2" fillId="0" borderId="18"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4" fontId="4" fillId="3" borderId="59" xfId="0" applyNumberFormat="1" applyFont="1" applyFill="1" applyBorder="1" applyAlignment="1" applyProtection="1">
      <alignment horizontal="center" vertical="center"/>
      <protection hidden="1"/>
    </xf>
    <xf numFmtId="4" fontId="4" fillId="3" borderId="61" xfId="0" applyNumberFormat="1" applyFont="1" applyFill="1" applyBorder="1" applyAlignment="1" applyProtection="1">
      <alignment horizontal="center" vertical="center"/>
      <protection hidden="1"/>
    </xf>
    <xf numFmtId="0" fontId="7" fillId="0" borderId="18" xfId="0" applyFont="1" applyBorder="1" applyAlignment="1">
      <alignment vertical="center"/>
    </xf>
    <xf numFmtId="0" fontId="7" fillId="0" borderId="0" xfId="0" applyFont="1" applyAlignment="1">
      <alignment vertical="center"/>
    </xf>
    <xf numFmtId="0" fontId="7" fillId="0" borderId="57" xfId="0" applyFont="1" applyBorder="1" applyAlignment="1">
      <alignment vertical="center"/>
    </xf>
    <xf numFmtId="0" fontId="4" fillId="3" borderId="8" xfId="0" applyFont="1" applyFill="1" applyBorder="1" applyAlignment="1" applyProtection="1">
      <alignment horizontal="left" vertical="center"/>
      <protection hidden="1"/>
    </xf>
    <xf numFmtId="0" fontId="4" fillId="3" borderId="7" xfId="0" applyFont="1" applyFill="1" applyBorder="1" applyAlignment="1" applyProtection="1">
      <alignment horizontal="left" vertical="center"/>
      <protection hidden="1"/>
    </xf>
    <xf numFmtId="0" fontId="4" fillId="3" borderId="76" xfId="0" applyFont="1" applyFill="1" applyBorder="1" applyAlignment="1" applyProtection="1">
      <alignment horizontal="left" vertical="center"/>
      <protection hidden="1"/>
    </xf>
    <xf numFmtId="0" fontId="1" fillId="0" borderId="75" xfId="0" applyFont="1" applyBorder="1" applyAlignment="1">
      <alignment horizontal="left" vertical="center"/>
    </xf>
    <xf numFmtId="0" fontId="1" fillId="0" borderId="60" xfId="0" applyFont="1" applyBorder="1" applyAlignment="1">
      <alignment horizontal="left" vertical="center"/>
    </xf>
    <xf numFmtId="0" fontId="1" fillId="0" borderId="61" xfId="0" applyFont="1" applyBorder="1" applyAlignment="1">
      <alignment horizontal="left" vertical="center"/>
    </xf>
    <xf numFmtId="0" fontId="1" fillId="0" borderId="55" xfId="0" applyFont="1" applyBorder="1" applyAlignment="1">
      <alignment horizontal="right"/>
    </xf>
    <xf numFmtId="0" fontId="1" fillId="0" borderId="81" xfId="0" applyFont="1" applyBorder="1" applyAlignment="1">
      <alignment horizontal="right"/>
    </xf>
    <xf numFmtId="0" fontId="2" fillId="0" borderId="82" xfId="0" applyFont="1" applyBorder="1" applyAlignment="1">
      <alignment horizontal="center"/>
    </xf>
    <xf numFmtId="0" fontId="2" fillId="0" borderId="55" xfId="0" applyFont="1" applyBorder="1" applyAlignment="1">
      <alignment horizontal="center"/>
    </xf>
    <xf numFmtId="0" fontId="24" fillId="0" borderId="51" xfId="0" applyFont="1" applyBorder="1" applyAlignment="1">
      <alignment horizontal="center" vertical="center"/>
    </xf>
    <xf numFmtId="0" fontId="24" fillId="0" borderId="7" xfId="0" applyFont="1" applyBorder="1" applyAlignment="1">
      <alignment horizontal="center" vertical="center"/>
    </xf>
    <xf numFmtId="1" fontId="3" fillId="3" borderId="8" xfId="0" applyNumberFormat="1" applyFont="1" applyFill="1" applyBorder="1" applyAlignment="1" applyProtection="1">
      <alignment horizontal="left" vertical="center"/>
      <protection locked="0"/>
    </xf>
    <xf numFmtId="1" fontId="3" fillId="3" borderId="7" xfId="0" applyNumberFormat="1" applyFont="1" applyFill="1" applyBorder="1" applyAlignment="1" applyProtection="1">
      <alignment horizontal="left" vertical="center"/>
      <protection locked="0"/>
    </xf>
    <xf numFmtId="1" fontId="3" fillId="3" borderId="76" xfId="0" applyNumberFormat="1" applyFont="1" applyFill="1" applyBorder="1" applyAlignment="1" applyProtection="1">
      <alignment horizontal="left" vertical="center"/>
      <protection locked="0"/>
    </xf>
    <xf numFmtId="0" fontId="1" fillId="11" borderId="4" xfId="0" applyFont="1" applyFill="1" applyBorder="1" applyAlignment="1" applyProtection="1">
      <alignment horizontal="left" vertical="center"/>
      <protection hidden="1"/>
    </xf>
    <xf numFmtId="0" fontId="1" fillId="11" borderId="42" xfId="0" applyFont="1" applyFill="1" applyBorder="1" applyAlignment="1" applyProtection="1">
      <alignment horizontal="left" vertical="center"/>
      <protection hidden="1"/>
    </xf>
    <xf numFmtId="0" fontId="1" fillId="11" borderId="3" xfId="0" applyFont="1" applyFill="1" applyBorder="1" applyAlignment="1" applyProtection="1">
      <alignment horizontal="left" vertical="center"/>
      <protection hidden="1"/>
    </xf>
    <xf numFmtId="0" fontId="1" fillId="11" borderId="83" xfId="0" applyFont="1" applyFill="1" applyBorder="1" applyAlignment="1" applyProtection="1">
      <alignment horizontal="left" vertical="center" wrapText="1"/>
      <protection hidden="1"/>
    </xf>
    <xf numFmtId="0" fontId="0" fillId="11" borderId="39" xfId="0" applyFill="1" applyBorder="1"/>
    <xf numFmtId="0" fontId="0" fillId="11" borderId="84" xfId="0" applyFill="1" applyBorder="1"/>
    <xf numFmtId="0" fontId="1" fillId="15" borderId="4" xfId="0" applyFont="1" applyFill="1" applyBorder="1" applyAlignment="1" applyProtection="1">
      <alignment horizontal="left" vertical="center"/>
      <protection locked="0"/>
    </xf>
    <xf numFmtId="0" fontId="1" fillId="15" borderId="42" xfId="0" applyFont="1" applyFill="1" applyBorder="1" applyAlignment="1" applyProtection="1">
      <alignment horizontal="left" vertical="center"/>
      <protection locked="0"/>
    </xf>
    <xf numFmtId="0" fontId="1" fillId="15" borderId="3" xfId="0" applyFont="1" applyFill="1" applyBorder="1" applyAlignment="1" applyProtection="1">
      <alignment horizontal="left" vertical="center"/>
      <protection locked="0"/>
    </xf>
    <xf numFmtId="0" fontId="1" fillId="0" borderId="18" xfId="2" applyFont="1" applyBorder="1" applyAlignment="1" applyProtection="1">
      <alignment horizontal="center"/>
      <protection hidden="1"/>
    </xf>
    <xf numFmtId="0" fontId="1" fillId="0" borderId="0" xfId="2" applyFont="1" applyAlignment="1" applyProtection="1">
      <alignment horizontal="center"/>
      <protection hidden="1"/>
    </xf>
    <xf numFmtId="0" fontId="3" fillId="6" borderId="98" xfId="0" applyFont="1" applyFill="1" applyBorder="1" applyAlignment="1" applyProtection="1">
      <alignment horizontal="center" vertical="center"/>
      <protection hidden="1"/>
    </xf>
    <xf numFmtId="0" fontId="3" fillId="8" borderId="5" xfId="0" applyFont="1" applyFill="1" applyBorder="1" applyAlignment="1">
      <alignment horizontal="center" vertical="center"/>
    </xf>
    <xf numFmtId="0" fontId="8" fillId="12" borderId="5" xfId="0" applyFont="1" applyFill="1" applyBorder="1" applyAlignment="1" applyProtection="1">
      <alignment horizontal="center" vertical="center"/>
      <protection hidden="1"/>
    </xf>
    <xf numFmtId="0" fontId="44" fillId="0" borderId="73" xfId="2" applyFont="1" applyBorder="1" applyAlignment="1" applyProtection="1">
      <alignment horizontal="center" vertical="center" wrapText="1"/>
      <protection hidden="1"/>
    </xf>
    <xf numFmtId="0" fontId="44" fillId="0" borderId="50" xfId="2" applyFont="1" applyBorder="1" applyAlignment="1" applyProtection="1">
      <alignment horizontal="center" vertical="center" wrapText="1"/>
      <protection hidden="1"/>
    </xf>
    <xf numFmtId="0" fontId="44" fillId="0" borderId="37" xfId="2" applyFont="1" applyBorder="1" applyAlignment="1" applyProtection="1">
      <alignment horizontal="center" vertical="center" wrapText="1"/>
      <protection hidden="1"/>
    </xf>
    <xf numFmtId="0" fontId="4" fillId="0" borderId="50" xfId="0" applyFont="1" applyBorder="1" applyAlignment="1" applyProtection="1">
      <alignment horizontal="center" vertical="center"/>
      <protection hidden="1"/>
    </xf>
    <xf numFmtId="0" fontId="1" fillId="15" borderId="83" xfId="0" applyFont="1" applyFill="1" applyBorder="1" applyAlignment="1" applyProtection="1">
      <alignment horizontal="left" vertical="center"/>
      <protection locked="0"/>
    </xf>
    <xf numFmtId="0" fontId="1" fillId="15" borderId="84" xfId="0" applyFont="1" applyFill="1" applyBorder="1" applyAlignment="1" applyProtection="1">
      <alignment horizontal="left" vertical="center"/>
      <protection locked="0"/>
    </xf>
    <xf numFmtId="0" fontId="1" fillId="15" borderId="102" xfId="0" applyFont="1" applyFill="1" applyBorder="1" applyAlignment="1" applyProtection="1">
      <alignment horizontal="left" vertical="center"/>
      <protection locked="0"/>
    </xf>
    <xf numFmtId="0" fontId="1" fillId="15" borderId="80" xfId="0" applyFont="1" applyFill="1" applyBorder="1" applyAlignment="1" applyProtection="1">
      <alignment horizontal="left" vertical="center"/>
      <protection locked="0"/>
    </xf>
    <xf numFmtId="4" fontId="6" fillId="6" borderId="72" xfId="0" applyNumberFormat="1" applyFont="1" applyFill="1" applyBorder="1" applyAlignment="1" applyProtection="1">
      <alignment horizontal="center" vertical="center" wrapText="1"/>
      <protection hidden="1"/>
    </xf>
    <xf numFmtId="4" fontId="6" fillId="6" borderId="33" xfId="0" applyNumberFormat="1" applyFont="1" applyFill="1" applyBorder="1" applyAlignment="1" applyProtection="1">
      <alignment horizontal="center" vertical="center" wrapText="1"/>
      <protection hidden="1"/>
    </xf>
    <xf numFmtId="4" fontId="6" fillId="6" borderId="73" xfId="0" applyNumberFormat="1" applyFont="1" applyFill="1" applyBorder="1" applyAlignment="1" applyProtection="1">
      <alignment horizontal="center" vertical="center" wrapText="1"/>
      <protection hidden="1"/>
    </xf>
    <xf numFmtId="4" fontId="3" fillId="6" borderId="70" xfId="0" applyNumberFormat="1" applyFont="1" applyFill="1" applyBorder="1" applyAlignment="1" applyProtection="1">
      <alignment horizontal="center" vertical="center" wrapText="1"/>
      <protection hidden="1"/>
    </xf>
    <xf numFmtId="4" fontId="3" fillId="6" borderId="10" xfId="0" applyNumberFormat="1" applyFont="1" applyFill="1" applyBorder="1" applyAlignment="1" applyProtection="1">
      <alignment horizontal="center" vertical="center" wrapText="1"/>
      <protection hidden="1"/>
    </xf>
    <xf numFmtId="4" fontId="3" fillId="6" borderId="36" xfId="0" applyNumberFormat="1" applyFont="1" applyFill="1" applyBorder="1" applyAlignment="1" applyProtection="1">
      <alignment horizontal="center" vertical="center" wrapText="1"/>
      <protection hidden="1"/>
    </xf>
    <xf numFmtId="0" fontId="1" fillId="15" borderId="103" xfId="0" applyFont="1" applyFill="1" applyBorder="1" applyAlignment="1" applyProtection="1">
      <alignment horizontal="left" vertical="center"/>
      <protection locked="0"/>
    </xf>
    <xf numFmtId="0" fontId="1" fillId="15" borderId="104" xfId="0" applyFont="1" applyFill="1" applyBorder="1" applyAlignment="1" applyProtection="1">
      <alignment horizontal="left" vertical="center"/>
      <protection locked="0"/>
    </xf>
    <xf numFmtId="0" fontId="6" fillId="8" borderId="70"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26" fillId="0" borderId="0" xfId="0" applyFont="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0" fontId="13" fillId="0" borderId="18" xfId="0" applyFont="1" applyBorder="1" applyAlignment="1" applyProtection="1">
      <alignment horizontal="left" vertical="center" wrapText="1"/>
      <protection hidden="1"/>
    </xf>
    <xf numFmtId="0" fontId="13" fillId="0" borderId="0" xfId="0" applyFont="1" applyAlignment="1" applyProtection="1">
      <alignment horizontal="center" vertical="center" wrapText="1"/>
      <protection hidden="1"/>
    </xf>
  </cellXfs>
  <cellStyles count="11">
    <cellStyle name="Normal" xfId="0" builtinId="0"/>
    <cellStyle name="Normal 2" xfId="2" xr:uid="{00000000-0005-0000-0000-000001000000}"/>
    <cellStyle name="Normal 2 2" xfId="1" xr:uid="{00000000-0005-0000-0000-000002000000}"/>
    <cellStyle name="Normal 2 2 2" xfId="3" xr:uid="{00000000-0005-0000-0000-000003000000}"/>
    <cellStyle name="Normal 2 2 2 2" xfId="4" xr:uid="{00000000-0005-0000-0000-000004000000}"/>
    <cellStyle name="Normal 2 2 3" xfId="5" xr:uid="{00000000-0005-0000-0000-000005000000}"/>
    <cellStyle name="Normal 2 2_ΕΝΤΥΠΑ ΥΠΕΡΩΡΙΩΝ ΓΛ441 20ΣΕΛ" xfId="6" xr:uid="{00000000-0005-0000-0000-000006000000}"/>
    <cellStyle name="Normal 2 3" xfId="7" xr:uid="{00000000-0005-0000-0000-000007000000}"/>
    <cellStyle name="Normal 2 6" xfId="8" xr:uid="{00000000-0005-0000-0000-000008000000}"/>
    <cellStyle name="Normal 3" xfId="9" xr:uid="{00000000-0005-0000-0000-000009000000}"/>
    <cellStyle name="Normal 4" xfId="10" xr:uid="{00000000-0005-0000-0000-00000A000000}"/>
  </cellStyles>
  <dxfs count="809">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BDEEFF"/>
        </patternFill>
      </fill>
    </dxf>
    <dxf>
      <fill>
        <patternFill>
          <bgColor indexed="26"/>
        </patternFill>
      </fill>
    </dxf>
    <dxf>
      <fill>
        <patternFill>
          <bgColor indexed="26"/>
        </patternFill>
      </fill>
    </dxf>
    <dxf>
      <font>
        <b/>
        <i val="0"/>
        <color rgb="FFFF0000"/>
      </font>
      <fill>
        <patternFill>
          <bgColor rgb="FFFFFF00"/>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ont>
        <condense val="0"/>
        <extend val="0"/>
        <color indexed="26"/>
      </font>
    </dxf>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BDEEFF"/>
        </patternFill>
      </fill>
    </dxf>
    <dxf>
      <fill>
        <patternFill>
          <bgColor indexed="26"/>
        </patternFill>
      </fill>
    </dxf>
    <dxf>
      <fill>
        <patternFill>
          <bgColor indexed="26"/>
        </patternFill>
      </fill>
    </dxf>
    <dxf>
      <font>
        <b/>
        <i val="0"/>
        <color rgb="FFFF0000"/>
      </font>
      <fill>
        <patternFill>
          <bgColor rgb="FFFFFF00"/>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ont>
        <condense val="0"/>
        <extend val="0"/>
        <color indexed="26"/>
      </font>
    </dxf>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BDEEFF"/>
        </patternFill>
      </fill>
    </dxf>
    <dxf>
      <fill>
        <patternFill>
          <bgColor indexed="26"/>
        </patternFill>
      </fill>
    </dxf>
    <dxf>
      <fill>
        <patternFill>
          <bgColor indexed="26"/>
        </patternFill>
      </fill>
    </dxf>
    <dxf>
      <font>
        <b/>
        <i val="0"/>
        <color rgb="FFFF0000"/>
      </font>
      <fill>
        <patternFill>
          <bgColor rgb="FFFFFF00"/>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ont>
        <condense val="0"/>
        <extend val="0"/>
        <color indexed="26"/>
      </font>
    </dxf>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BDEEFF"/>
        </patternFill>
      </fill>
    </dxf>
    <dxf>
      <fill>
        <patternFill>
          <bgColor indexed="26"/>
        </patternFill>
      </fill>
    </dxf>
    <dxf>
      <fill>
        <patternFill>
          <bgColor indexed="26"/>
        </patternFill>
      </fill>
    </dxf>
    <dxf>
      <fill>
        <patternFill>
          <bgColor theme="3" tint="0.79998168889431442"/>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rgb="FFFFFFCC"/>
        </patternFill>
      </fill>
    </dxf>
    <dxf>
      <fill>
        <patternFill>
          <bgColor indexed="10"/>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ill>
        <patternFill>
          <bgColor theme="3" tint="0.79998168889431442"/>
        </patternFill>
      </fill>
    </dxf>
    <dxf>
      <font>
        <b/>
        <i/>
        <color theme="0"/>
      </font>
      <fill>
        <patternFill>
          <bgColor theme="7" tint="-0.499984740745262"/>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31"/>
        </patternFill>
      </fill>
    </dxf>
    <dxf>
      <fill>
        <patternFill>
          <bgColor indexed="9"/>
        </patternFill>
      </fill>
    </dxf>
    <dxf>
      <fill>
        <patternFill>
          <bgColor rgb="FFFF9E97"/>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indexed="26"/>
        </patternFill>
      </fill>
    </dxf>
    <dxf>
      <fill>
        <patternFill>
          <bgColor indexed="26"/>
        </patternFill>
      </fill>
    </dxf>
    <dxf>
      <fill>
        <patternFill>
          <bgColor theme="3" tint="0.79998168889431442"/>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rgb="FFFFFFCC"/>
        </patternFill>
      </fill>
    </dxf>
    <dxf>
      <fill>
        <patternFill>
          <bgColor indexed="10"/>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ill>
        <patternFill>
          <bgColor theme="3" tint="0.79998168889431442"/>
        </patternFill>
      </fill>
    </dxf>
    <dxf>
      <font>
        <b/>
        <i/>
        <color theme="0"/>
      </font>
      <fill>
        <patternFill>
          <bgColor theme="7" tint="-0.499984740745262"/>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31"/>
        </patternFill>
      </fill>
    </dxf>
    <dxf>
      <fill>
        <patternFill>
          <bgColor indexed="9"/>
        </patternFill>
      </fill>
    </dxf>
    <dxf>
      <fill>
        <patternFill>
          <bgColor rgb="FFFF9E97"/>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indexed="26"/>
        </patternFill>
      </fill>
    </dxf>
    <dxf>
      <fill>
        <patternFill>
          <bgColor indexed="26"/>
        </patternFill>
      </fill>
    </dxf>
    <dxf>
      <fill>
        <patternFill>
          <bgColor theme="4" tint="0.59996337778862885"/>
        </patternFill>
      </fill>
    </dxf>
    <dxf>
      <fill>
        <patternFill>
          <bgColor rgb="FFFFFFCC"/>
        </patternFill>
      </fill>
    </dxf>
    <dxf>
      <fill>
        <patternFill>
          <bgColor indexed="42"/>
        </patternFill>
      </fill>
    </dxf>
    <dxf>
      <font>
        <condense val="0"/>
        <extend val="0"/>
        <color indexed="43"/>
      </font>
    </dxf>
    <dxf>
      <fill>
        <patternFill>
          <bgColor indexed="10"/>
        </patternFill>
      </fill>
    </dxf>
    <dxf>
      <fill>
        <patternFill>
          <bgColor indexed="43"/>
        </patternFill>
      </fill>
    </dxf>
    <dxf>
      <fill>
        <patternFill>
          <bgColor indexed="26"/>
        </patternFill>
      </fill>
    </dxf>
    <dxf>
      <fill>
        <patternFill>
          <bgColor indexed="26"/>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indexed="26"/>
        </patternFill>
      </fill>
    </dxf>
    <dxf>
      <fill>
        <patternFill>
          <bgColor indexed="43"/>
        </patternFill>
      </fill>
    </dxf>
    <dxf>
      <fill>
        <patternFill>
          <bgColor indexed="43"/>
        </patternFill>
      </fill>
    </dxf>
    <dxf>
      <fill>
        <patternFill>
          <bgColor indexed="43"/>
        </patternFill>
      </fill>
    </dxf>
    <dxf>
      <fill>
        <patternFill>
          <bgColor rgb="FFFFFFCC"/>
        </patternFill>
      </fill>
    </dxf>
    <dxf>
      <fill>
        <patternFill>
          <bgColor indexed="10"/>
        </patternFill>
      </fill>
    </dxf>
    <dxf>
      <font>
        <condense val="0"/>
        <extend val="0"/>
        <color auto="1"/>
      </font>
      <fill>
        <patternFill>
          <bgColor rgb="FFCCFFCC"/>
        </patternFill>
      </fill>
    </dxf>
    <dxf>
      <font>
        <condense val="0"/>
        <extend val="0"/>
        <color auto="1"/>
      </font>
      <fill>
        <patternFill>
          <bgColor indexed="26"/>
        </patternFill>
      </fill>
    </dxf>
    <dxf>
      <font>
        <condense val="0"/>
        <extend val="0"/>
        <color auto="1"/>
      </font>
      <fill>
        <patternFill>
          <bgColor rgb="FFCCFFCC"/>
        </patternFill>
      </fill>
    </dxf>
    <dxf>
      <font>
        <condense val="0"/>
        <extend val="0"/>
        <color auto="1"/>
      </font>
      <fill>
        <patternFill>
          <bgColor indexed="26"/>
        </patternFill>
      </fill>
    </dxf>
    <dxf>
      <fill>
        <patternFill>
          <bgColor indexed="26"/>
        </patternFill>
      </fill>
    </dxf>
    <dxf>
      <fill>
        <patternFill>
          <bgColor indexed="26"/>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condense val="0"/>
        <extend val="0"/>
        <color indexed="9"/>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indexed="47"/>
        </patternFill>
      </fill>
    </dxf>
    <dxf>
      <fill>
        <patternFill>
          <bgColor rgb="FFFFFFCC"/>
        </patternFill>
      </fill>
    </dxf>
    <dxf>
      <fill>
        <patternFill>
          <bgColor indexed="42"/>
        </patternFill>
      </fill>
    </dxf>
    <dxf>
      <font>
        <condense val="0"/>
        <extend val="0"/>
        <color indexed="43"/>
      </font>
    </dxf>
    <dxf>
      <fill>
        <patternFill>
          <bgColor indexed="10"/>
        </patternFill>
      </fill>
    </dxf>
    <dxf>
      <fill>
        <patternFill>
          <bgColor indexed="43"/>
        </patternFill>
      </fill>
    </dxf>
    <dxf>
      <fill>
        <patternFill>
          <bgColor indexed="26"/>
        </patternFill>
      </fill>
    </dxf>
    <dxf>
      <fill>
        <patternFill>
          <bgColor indexed="26"/>
        </patternFill>
      </fill>
    </dxf>
    <dxf>
      <fill>
        <patternFill>
          <bgColor indexed="26"/>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indexed="26"/>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rgb="FFFFFFCC"/>
        </patternFill>
      </fill>
    </dxf>
    <dxf>
      <fill>
        <patternFill>
          <bgColor rgb="FFFFFFCC"/>
        </patternFill>
      </fill>
    </dxf>
    <dxf>
      <fill>
        <patternFill>
          <bgColor indexed="10"/>
        </patternFill>
      </fill>
    </dxf>
    <dxf>
      <font>
        <condense val="0"/>
        <extend val="0"/>
        <color auto="1"/>
      </font>
      <fill>
        <patternFill>
          <bgColor rgb="FFCCFFCC"/>
        </patternFill>
      </fill>
    </dxf>
    <dxf>
      <font>
        <condense val="0"/>
        <extend val="0"/>
        <color auto="1"/>
      </font>
      <fill>
        <patternFill>
          <bgColor indexed="26"/>
        </patternFill>
      </fill>
    </dxf>
    <dxf>
      <font>
        <condense val="0"/>
        <extend val="0"/>
        <color auto="1"/>
      </font>
      <fill>
        <patternFill>
          <bgColor rgb="FFCCFFCC"/>
        </patternFill>
      </fill>
    </dxf>
    <dxf>
      <font>
        <condense val="0"/>
        <extend val="0"/>
        <color auto="1"/>
      </font>
      <fill>
        <patternFill>
          <bgColor indexed="26"/>
        </patternFill>
      </fill>
    </dxf>
    <dxf>
      <fill>
        <patternFill>
          <bgColor indexed="26"/>
        </patternFill>
      </fill>
    </dxf>
    <dxf>
      <fill>
        <patternFill>
          <bgColor indexed="26"/>
        </patternFill>
      </fill>
    </dxf>
    <dxf>
      <fill>
        <patternFill>
          <bgColor indexed="26"/>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condense val="0"/>
        <extend val="0"/>
        <color indexed="9"/>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indexed="47"/>
        </patternFill>
      </fill>
    </dxf>
    <dxf>
      <fill>
        <patternFill>
          <bgColor rgb="FFAFEAFF"/>
        </patternFill>
      </fill>
    </dxf>
    <dxf>
      <fill>
        <patternFill>
          <bgColor indexed="26"/>
        </patternFill>
      </fill>
    </dxf>
    <dxf>
      <fill>
        <patternFill>
          <bgColor indexed="26"/>
        </patternFill>
      </fill>
    </dxf>
    <dxf>
      <font>
        <b/>
        <i val="0"/>
        <color rgb="FFFF0000"/>
      </font>
      <fill>
        <patternFill>
          <bgColor rgb="FFFFFF00"/>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ont>
        <condense val="0"/>
        <extend val="0"/>
        <color indexed="26"/>
      </font>
    </dxf>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26"/>
        </patternFill>
      </fill>
    </dxf>
    <dxf>
      <fill>
        <patternFill>
          <bgColor indexed="10"/>
        </patternFill>
      </fill>
    </dxf>
    <dxf>
      <fill>
        <patternFill>
          <bgColor indexed="26"/>
        </patternFill>
      </fill>
    </dxf>
    <dxf>
      <fill>
        <patternFill>
          <bgColor indexed="26"/>
        </patternFill>
      </fill>
    </dxf>
    <dxf>
      <fill>
        <patternFill>
          <bgColor indexed="44"/>
        </patternFill>
      </fill>
    </dxf>
    <dxf>
      <fill>
        <patternFill>
          <bgColor indexed="42"/>
        </patternFill>
      </fill>
    </dxf>
  </dxfs>
  <tableStyles count="0" defaultTableStyle="TableStyleMedium9" defaultPivotStyle="PivotStyleLight16"/>
  <colors>
    <mruColors>
      <color rgb="FFEF8F01"/>
      <color rgb="FFB8A8D0"/>
      <color rgb="FFAC99C3"/>
      <color rgb="FFFFFFCC"/>
      <color rgb="FFFFFF99"/>
      <color rgb="FFBDEEFF"/>
      <color rgb="FFAFEA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IS28"/>
  <sheetViews>
    <sheetView showGridLines="0" workbookViewId="0">
      <selection activeCell="K7" sqref="K7"/>
    </sheetView>
  </sheetViews>
  <sheetFormatPr defaultRowHeight="15" x14ac:dyDescent="0.25"/>
  <cols>
    <col min="1" max="1" width="4.140625" style="32" bestFit="1" customWidth="1"/>
    <col min="2" max="6" width="12.7109375" style="33" customWidth="1"/>
    <col min="7" max="7" width="10" style="3" customWidth="1"/>
    <col min="8" max="8" width="10.140625" style="3" bestFit="1" customWidth="1"/>
    <col min="9" max="9" width="11.42578125" style="34" bestFit="1" customWidth="1"/>
    <col min="10" max="10" width="12.7109375" style="34" bestFit="1" customWidth="1"/>
    <col min="11" max="11" width="8.28515625" style="35" bestFit="1" customWidth="1"/>
    <col min="12" max="12" width="8" style="3" customWidth="1"/>
    <col min="13" max="13" width="12.5703125" style="3" customWidth="1"/>
    <col min="14" max="16384" width="9.140625" style="3"/>
  </cols>
  <sheetData>
    <row r="1" spans="1:253" ht="18" customHeight="1" thickBot="1" x14ac:dyDescent="0.25">
      <c r="A1" s="337" t="s">
        <v>57</v>
      </c>
      <c r="B1" s="338"/>
      <c r="C1" s="338"/>
      <c r="D1" s="338"/>
      <c r="E1" s="338"/>
      <c r="F1" s="338"/>
      <c r="G1" s="338"/>
      <c r="H1" s="338"/>
      <c r="I1" s="338"/>
      <c r="J1" s="338"/>
      <c r="K1" s="338"/>
      <c r="L1" s="338"/>
      <c r="M1" s="339"/>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row>
    <row r="2" spans="1:253" s="23" customFormat="1" ht="12.75" customHeight="1" x14ac:dyDescent="0.2">
      <c r="A2" s="340" t="s">
        <v>22</v>
      </c>
      <c r="B2" s="343" t="s">
        <v>23</v>
      </c>
      <c r="C2" s="343" t="s">
        <v>33</v>
      </c>
      <c r="D2" s="346" t="s">
        <v>34</v>
      </c>
      <c r="E2" s="347"/>
      <c r="F2" s="348"/>
      <c r="G2" s="36" t="s">
        <v>0</v>
      </c>
      <c r="H2" s="19" t="s">
        <v>39</v>
      </c>
      <c r="I2" s="20" t="s">
        <v>40</v>
      </c>
      <c r="J2" s="21" t="s">
        <v>41</v>
      </c>
      <c r="K2" s="22" t="s">
        <v>42</v>
      </c>
      <c r="L2" s="22" t="s">
        <v>55</v>
      </c>
      <c r="M2" s="70" t="s">
        <v>44</v>
      </c>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row>
    <row r="3" spans="1:253" s="23" customFormat="1" ht="12.75" x14ac:dyDescent="0.2">
      <c r="A3" s="341"/>
      <c r="B3" s="344"/>
      <c r="C3" s="344"/>
      <c r="D3" s="349"/>
      <c r="E3" s="350"/>
      <c r="F3" s="351"/>
      <c r="G3" s="37" t="s">
        <v>38</v>
      </c>
      <c r="H3" s="75">
        <v>6.6559999999999994E-2</v>
      </c>
      <c r="I3" s="24">
        <v>0.26240000000000002</v>
      </c>
      <c r="J3" s="25"/>
      <c r="K3" s="26" t="s">
        <v>46</v>
      </c>
      <c r="L3" s="26" t="s">
        <v>53</v>
      </c>
      <c r="M3" s="71" t="s">
        <v>48</v>
      </c>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row>
    <row r="4" spans="1:253" s="23" customFormat="1" ht="13.5" thickBot="1" x14ac:dyDescent="0.25">
      <c r="A4" s="342"/>
      <c r="B4" s="345"/>
      <c r="C4" s="345"/>
      <c r="D4" s="352"/>
      <c r="E4" s="353"/>
      <c r="F4" s="354"/>
      <c r="G4" s="38" t="s">
        <v>45</v>
      </c>
      <c r="H4" s="69">
        <v>880.69</v>
      </c>
      <c r="I4" s="72">
        <v>3160</v>
      </c>
      <c r="J4" s="27"/>
      <c r="K4" s="28" t="s">
        <v>49</v>
      </c>
      <c r="L4" s="28" t="s">
        <v>54</v>
      </c>
      <c r="M4" s="29"/>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3" s="30" customFormat="1" ht="18" customHeight="1" thickBot="1" x14ac:dyDescent="0.25">
      <c r="A5" s="76"/>
      <c r="B5" s="77"/>
      <c r="C5" s="88"/>
      <c r="D5" s="334"/>
      <c r="E5" s="335"/>
      <c r="F5" s="336"/>
      <c r="G5" s="78" t="s">
        <v>51</v>
      </c>
      <c r="H5" s="79" t="s">
        <v>51</v>
      </c>
      <c r="I5" s="80">
        <v>12040.95</v>
      </c>
      <c r="J5" s="81" t="s">
        <v>51</v>
      </c>
      <c r="K5" s="82"/>
      <c r="L5" s="68">
        <v>5</v>
      </c>
      <c r="M5" s="83" t="s">
        <v>51</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3" s="31" customFormat="1" ht="20.100000000000001" customHeight="1" x14ac:dyDescent="0.2">
      <c r="A6" s="51">
        <v>1</v>
      </c>
      <c r="B6" s="9">
        <v>683311</v>
      </c>
      <c r="C6" s="16" t="e">
        <f>IF($B6&gt;0,VLOOKUP($B6,#REF!,2,FALSE)," ")</f>
        <v>#REF!</v>
      </c>
      <c r="D6" s="320" t="e">
        <f>IF($B6&gt;0,VLOOKUP($B6,#REF!,3,FALSE)," ")</f>
        <v>#REF!</v>
      </c>
      <c r="E6" s="321"/>
      <c r="F6" s="322"/>
      <c r="G6" s="43">
        <v>40000</v>
      </c>
      <c r="H6" s="59">
        <f t="shared" ref="H6:H23" si="0">IF(G6&gt;0,IF(G6*$H$3&gt;$H$4,SUM(G6*$H$3),$H$4)," ")</f>
        <v>2662.4</v>
      </c>
      <c r="I6" s="59">
        <f t="shared" ref="I6:I23" si="1">IF(G6&gt;0,IF((G6+H6)*$I$3&gt;($I$4),SUM((G6+H6)*$I$3),($I$4))," ")</f>
        <v>11194.61</v>
      </c>
      <c r="J6" s="59">
        <f>IF(G6&gt;0,SUM(G6:I6)," ")</f>
        <v>53857.01</v>
      </c>
      <c r="K6" s="40">
        <v>2</v>
      </c>
      <c r="L6" s="73" t="str">
        <f>IF(K6&gt;0,IF($L$5=5,"247",IF($L$5=6,"299",FALSE))," ")</f>
        <v>247</v>
      </c>
      <c r="M6" s="62">
        <f>IF(K6&gt;0,(J6*K6)/L6," ")</f>
        <v>436.09</v>
      </c>
    </row>
    <row r="7" spans="1:253" s="4" customFormat="1" ht="20.100000000000001" customHeight="1" x14ac:dyDescent="0.2">
      <c r="A7" s="52">
        <v>2</v>
      </c>
      <c r="B7" s="9"/>
      <c r="C7" s="16" t="str">
        <f>IF($B7&gt;0,VLOOKUP($B7,#REF!,2,FALSE)," ")</f>
        <v xml:space="preserve"> </v>
      </c>
      <c r="D7" s="320" t="str">
        <f>IF($B7&gt;0,VLOOKUP($B7,#REF!,3,FALSE)," ")</f>
        <v xml:space="preserve"> </v>
      </c>
      <c r="E7" s="321"/>
      <c r="F7" s="322"/>
      <c r="G7" s="44"/>
      <c r="H7" s="60" t="str">
        <f t="shared" si="0"/>
        <v xml:space="preserve"> </v>
      </c>
      <c r="I7" s="60" t="str">
        <f t="shared" si="1"/>
        <v xml:space="preserve"> </v>
      </c>
      <c r="J7" s="60" t="str">
        <f t="shared" ref="J7:J23" si="2">IF(G7&gt;0,SUM(G7:I7)," ")</f>
        <v xml:space="preserve"> </v>
      </c>
      <c r="K7" s="41"/>
      <c r="L7" s="74" t="str">
        <f>IF(K7&gt;0,IF($L$5=5,"247",IF($L$5=6,"299",FALSE))," ")</f>
        <v xml:space="preserve"> </v>
      </c>
      <c r="M7" s="63" t="str">
        <f>IF(K7&gt;0,(J7*K7)/L7," ")</f>
        <v xml:space="preserve"> </v>
      </c>
    </row>
    <row r="8" spans="1:253" s="4" customFormat="1" ht="20.100000000000001" customHeight="1" x14ac:dyDescent="0.2">
      <c r="A8" s="52">
        <v>3</v>
      </c>
      <c r="B8" s="9"/>
      <c r="C8" s="16" t="str">
        <f>IF($B8&gt;0,VLOOKUP($B8,#REF!,2,FALSE)," ")</f>
        <v xml:space="preserve"> </v>
      </c>
      <c r="D8" s="320" t="str">
        <f>IF($B8&gt;0,VLOOKUP($B8,#REF!,3,FALSE)," ")</f>
        <v xml:space="preserve"> </v>
      </c>
      <c r="E8" s="321"/>
      <c r="F8" s="322"/>
      <c r="G8" s="44"/>
      <c r="H8" s="60" t="str">
        <f t="shared" si="0"/>
        <v xml:space="preserve"> </v>
      </c>
      <c r="I8" s="60" t="str">
        <f t="shared" si="1"/>
        <v xml:space="preserve"> </v>
      </c>
      <c r="J8" s="60" t="str">
        <f t="shared" si="2"/>
        <v xml:space="preserve"> </v>
      </c>
      <c r="K8" s="41"/>
      <c r="L8" s="74" t="str">
        <f t="shared" ref="L8:L23" si="3">IF(K8&gt;0,IF($L$5=5,"247",IF($L$5=6,"299",FALSE))," ")</f>
        <v xml:space="preserve"> </v>
      </c>
      <c r="M8" s="63" t="str">
        <f>IF(K8&gt;0,(J8*K8)/L8," ")</f>
        <v xml:space="preserve"> </v>
      </c>
    </row>
    <row r="9" spans="1:253" s="4" customFormat="1" ht="20.100000000000001" customHeight="1" x14ac:dyDescent="0.2">
      <c r="A9" s="52">
        <v>4</v>
      </c>
      <c r="B9" s="9"/>
      <c r="C9" s="16" t="str">
        <f>IF($B9&gt;0,VLOOKUP($B9,#REF!,2,FALSE)," ")</f>
        <v xml:space="preserve"> </v>
      </c>
      <c r="D9" s="320" t="str">
        <f>IF($B9&gt;0,VLOOKUP($B9,#REF!,3,FALSE)," ")</f>
        <v xml:space="preserve"> </v>
      </c>
      <c r="E9" s="321"/>
      <c r="F9" s="322"/>
      <c r="G9" s="44"/>
      <c r="H9" s="60" t="str">
        <f t="shared" si="0"/>
        <v xml:space="preserve"> </v>
      </c>
      <c r="I9" s="60" t="str">
        <f t="shared" si="1"/>
        <v xml:space="preserve"> </v>
      </c>
      <c r="J9" s="60" t="str">
        <f t="shared" si="2"/>
        <v xml:space="preserve"> </v>
      </c>
      <c r="K9" s="41"/>
      <c r="L9" s="74" t="str">
        <f t="shared" si="3"/>
        <v xml:space="preserve"> </v>
      </c>
      <c r="M9" s="63" t="str">
        <f>IF(K9&gt;0,(J9*K9)/L9," ")</f>
        <v xml:space="preserve"> </v>
      </c>
    </row>
    <row r="10" spans="1:253" s="4" customFormat="1" ht="20.100000000000001" customHeight="1" x14ac:dyDescent="0.2">
      <c r="A10" s="52">
        <v>5</v>
      </c>
      <c r="B10" s="9"/>
      <c r="C10" s="16" t="str">
        <f>IF($B10&gt;0,VLOOKUP($B10,#REF!,2,FALSE)," ")</f>
        <v xml:space="preserve"> </v>
      </c>
      <c r="D10" s="320" t="str">
        <f>IF($B10&gt;0,VLOOKUP($B10,#REF!,3,FALSE)," ")</f>
        <v xml:space="preserve"> </v>
      </c>
      <c r="E10" s="321"/>
      <c r="F10" s="322"/>
      <c r="G10" s="44"/>
      <c r="H10" s="60" t="str">
        <f t="shared" si="0"/>
        <v xml:space="preserve"> </v>
      </c>
      <c r="I10" s="60" t="str">
        <f t="shared" si="1"/>
        <v xml:space="preserve"> </v>
      </c>
      <c r="J10" s="60" t="str">
        <f t="shared" si="2"/>
        <v xml:space="preserve"> </v>
      </c>
      <c r="K10" s="41"/>
      <c r="L10" s="74" t="str">
        <f t="shared" si="3"/>
        <v xml:space="preserve"> </v>
      </c>
      <c r="M10" s="63" t="str">
        <f t="shared" ref="M10:M23" si="4">IF(K10&gt;0,(J10*K10)/L10," ")</f>
        <v xml:space="preserve"> </v>
      </c>
    </row>
    <row r="11" spans="1:253" s="4" customFormat="1" ht="20.100000000000001" customHeight="1" x14ac:dyDescent="0.2">
      <c r="A11" s="52">
        <v>6</v>
      </c>
      <c r="B11" s="9"/>
      <c r="C11" s="16" t="str">
        <f>IF($B11&gt;0,VLOOKUP($B11,#REF!,2,FALSE)," ")</f>
        <v xml:space="preserve"> </v>
      </c>
      <c r="D11" s="320" t="str">
        <f>IF($B11&gt;0,VLOOKUP($B11,#REF!,3,FALSE)," ")</f>
        <v xml:space="preserve"> </v>
      </c>
      <c r="E11" s="321"/>
      <c r="F11" s="322"/>
      <c r="G11" s="44"/>
      <c r="H11" s="60" t="str">
        <f t="shared" si="0"/>
        <v xml:space="preserve"> </v>
      </c>
      <c r="I11" s="60" t="str">
        <f t="shared" si="1"/>
        <v xml:space="preserve"> </v>
      </c>
      <c r="J11" s="60" t="str">
        <f t="shared" si="2"/>
        <v xml:space="preserve"> </v>
      </c>
      <c r="K11" s="41"/>
      <c r="L11" s="74" t="str">
        <f t="shared" si="3"/>
        <v xml:space="preserve"> </v>
      </c>
      <c r="M11" s="63" t="str">
        <f t="shared" si="4"/>
        <v xml:space="preserve"> </v>
      </c>
    </row>
    <row r="12" spans="1:253" s="4" customFormat="1" ht="20.100000000000001" customHeight="1" x14ac:dyDescent="0.2">
      <c r="A12" s="52">
        <v>7</v>
      </c>
      <c r="B12" s="9"/>
      <c r="C12" s="16" t="str">
        <f>IF($B12&gt;0,VLOOKUP($B12,#REF!,2,FALSE)," ")</f>
        <v xml:space="preserve"> </v>
      </c>
      <c r="D12" s="320" t="str">
        <f>IF($B12&gt;0,VLOOKUP($B12,#REF!,3,FALSE)," ")</f>
        <v xml:space="preserve"> </v>
      </c>
      <c r="E12" s="321"/>
      <c r="F12" s="322"/>
      <c r="G12" s="44"/>
      <c r="H12" s="60" t="str">
        <f t="shared" si="0"/>
        <v xml:space="preserve"> </v>
      </c>
      <c r="I12" s="60" t="str">
        <f t="shared" si="1"/>
        <v xml:space="preserve"> </v>
      </c>
      <c r="J12" s="60" t="str">
        <f t="shared" si="2"/>
        <v xml:space="preserve"> </v>
      </c>
      <c r="K12" s="41"/>
      <c r="L12" s="74" t="str">
        <f t="shared" si="3"/>
        <v xml:space="preserve"> </v>
      </c>
      <c r="M12" s="63" t="str">
        <f t="shared" si="4"/>
        <v xml:space="preserve"> </v>
      </c>
    </row>
    <row r="13" spans="1:253" s="4" customFormat="1" ht="20.100000000000001" customHeight="1" x14ac:dyDescent="0.2">
      <c r="A13" s="52">
        <v>8</v>
      </c>
      <c r="B13" s="9"/>
      <c r="C13" s="16" t="str">
        <f>IF($B13&gt;0,VLOOKUP($B13,#REF!,2,FALSE)," ")</f>
        <v xml:space="preserve"> </v>
      </c>
      <c r="D13" s="320" t="str">
        <f>IF($B13&gt;0,VLOOKUP($B13,#REF!,3,FALSE)," ")</f>
        <v xml:space="preserve"> </v>
      </c>
      <c r="E13" s="321"/>
      <c r="F13" s="322"/>
      <c r="G13" s="44"/>
      <c r="H13" s="60" t="str">
        <f t="shared" si="0"/>
        <v xml:space="preserve"> </v>
      </c>
      <c r="I13" s="60" t="str">
        <f t="shared" si="1"/>
        <v xml:space="preserve"> </v>
      </c>
      <c r="J13" s="60" t="str">
        <f t="shared" si="2"/>
        <v xml:space="preserve"> </v>
      </c>
      <c r="K13" s="41"/>
      <c r="L13" s="74" t="str">
        <f t="shared" si="3"/>
        <v xml:space="preserve"> </v>
      </c>
      <c r="M13" s="63" t="str">
        <f t="shared" si="4"/>
        <v xml:space="preserve"> </v>
      </c>
    </row>
    <row r="14" spans="1:253" s="4" customFormat="1" ht="20.100000000000001" customHeight="1" x14ac:dyDescent="0.2">
      <c r="A14" s="52">
        <v>9</v>
      </c>
      <c r="B14" s="9"/>
      <c r="C14" s="16" t="str">
        <f>IF($B14&gt;0,VLOOKUP($B14,#REF!,2,FALSE)," ")</f>
        <v xml:space="preserve"> </v>
      </c>
      <c r="D14" s="320" t="str">
        <f>IF($B14&gt;0,VLOOKUP($B14,#REF!,3,FALSE)," ")</f>
        <v xml:space="preserve"> </v>
      </c>
      <c r="E14" s="321"/>
      <c r="F14" s="322"/>
      <c r="G14" s="44"/>
      <c r="H14" s="60" t="str">
        <f t="shared" si="0"/>
        <v xml:space="preserve"> </v>
      </c>
      <c r="I14" s="60" t="str">
        <f t="shared" si="1"/>
        <v xml:space="preserve"> </v>
      </c>
      <c r="J14" s="60" t="str">
        <f t="shared" si="2"/>
        <v xml:space="preserve"> </v>
      </c>
      <c r="K14" s="41"/>
      <c r="L14" s="74" t="str">
        <f t="shared" si="3"/>
        <v xml:space="preserve"> </v>
      </c>
      <c r="M14" s="63" t="str">
        <f t="shared" si="4"/>
        <v xml:space="preserve"> </v>
      </c>
    </row>
    <row r="15" spans="1:253" s="4" customFormat="1" ht="20.100000000000001" customHeight="1" x14ac:dyDescent="0.2">
      <c r="A15" s="52">
        <v>10</v>
      </c>
      <c r="B15" s="9"/>
      <c r="C15" s="16" t="str">
        <f>IF($B15&gt;0,VLOOKUP($B15,#REF!,2,FALSE)," ")</f>
        <v xml:space="preserve"> </v>
      </c>
      <c r="D15" s="320" t="str">
        <f>IF($B15&gt;0,VLOOKUP($B15,#REF!,3,FALSE)," ")</f>
        <v xml:space="preserve"> </v>
      </c>
      <c r="E15" s="321"/>
      <c r="F15" s="322"/>
      <c r="G15" s="44"/>
      <c r="H15" s="60" t="str">
        <f t="shared" si="0"/>
        <v xml:space="preserve"> </v>
      </c>
      <c r="I15" s="60" t="str">
        <f t="shared" si="1"/>
        <v xml:space="preserve"> </v>
      </c>
      <c r="J15" s="60" t="str">
        <f t="shared" si="2"/>
        <v xml:space="preserve"> </v>
      </c>
      <c r="K15" s="41"/>
      <c r="L15" s="74" t="str">
        <f t="shared" si="3"/>
        <v xml:space="preserve"> </v>
      </c>
      <c r="M15" s="63" t="str">
        <f t="shared" si="4"/>
        <v xml:space="preserve"> </v>
      </c>
    </row>
    <row r="16" spans="1:253" s="4" customFormat="1" ht="20.100000000000001" customHeight="1" x14ac:dyDescent="0.2">
      <c r="A16" s="53">
        <v>11</v>
      </c>
      <c r="B16" s="9"/>
      <c r="C16" s="16" t="str">
        <f>IF($B16&gt;0,VLOOKUP($B16,#REF!,2,FALSE)," ")</f>
        <v xml:space="preserve"> </v>
      </c>
      <c r="D16" s="320" t="str">
        <f>IF($B16&gt;0,VLOOKUP($B16,#REF!,3,FALSE)," ")</f>
        <v xml:space="preserve"> </v>
      </c>
      <c r="E16" s="321"/>
      <c r="F16" s="322"/>
      <c r="G16" s="44"/>
      <c r="H16" s="60" t="str">
        <f t="shared" si="0"/>
        <v xml:space="preserve"> </v>
      </c>
      <c r="I16" s="60" t="str">
        <f t="shared" si="1"/>
        <v xml:space="preserve"> </v>
      </c>
      <c r="J16" s="60" t="str">
        <f t="shared" si="2"/>
        <v xml:space="preserve"> </v>
      </c>
      <c r="K16" s="41"/>
      <c r="L16" s="74" t="str">
        <f t="shared" si="3"/>
        <v xml:space="preserve"> </v>
      </c>
      <c r="M16" s="63" t="str">
        <f t="shared" si="4"/>
        <v xml:space="preserve"> </v>
      </c>
    </row>
    <row r="17" spans="1:13" s="4" customFormat="1" ht="20.100000000000001" customHeight="1" x14ac:dyDescent="0.2">
      <c r="A17" s="52">
        <v>12</v>
      </c>
      <c r="B17" s="9"/>
      <c r="C17" s="16" t="str">
        <f>IF($B17&gt;0,VLOOKUP($B17,#REF!,2,FALSE)," ")</f>
        <v xml:space="preserve"> </v>
      </c>
      <c r="D17" s="320" t="str">
        <f>IF($B17&gt;0,VLOOKUP($B17,#REF!,3,FALSE)," ")</f>
        <v xml:space="preserve"> </v>
      </c>
      <c r="E17" s="321"/>
      <c r="F17" s="322"/>
      <c r="G17" s="44"/>
      <c r="H17" s="60" t="str">
        <f t="shared" si="0"/>
        <v xml:space="preserve"> </v>
      </c>
      <c r="I17" s="60" t="str">
        <f t="shared" si="1"/>
        <v xml:space="preserve"> </v>
      </c>
      <c r="J17" s="60" t="str">
        <f t="shared" si="2"/>
        <v xml:space="preserve"> </v>
      </c>
      <c r="K17" s="41"/>
      <c r="L17" s="74" t="str">
        <f t="shared" si="3"/>
        <v xml:space="preserve"> </v>
      </c>
      <c r="M17" s="63" t="str">
        <f t="shared" si="4"/>
        <v xml:space="preserve"> </v>
      </c>
    </row>
    <row r="18" spans="1:13" s="4" customFormat="1" ht="20.100000000000001" customHeight="1" x14ac:dyDescent="0.2">
      <c r="A18" s="52">
        <v>13</v>
      </c>
      <c r="B18" s="9"/>
      <c r="C18" s="16" t="str">
        <f>IF($B18&gt;0,VLOOKUP($B18,#REF!,2,FALSE)," ")</f>
        <v xml:space="preserve"> </v>
      </c>
      <c r="D18" s="320" t="str">
        <f>IF($B18&gt;0,VLOOKUP($B18,#REF!,3,FALSE)," ")</f>
        <v xml:space="preserve"> </v>
      </c>
      <c r="E18" s="321"/>
      <c r="F18" s="322"/>
      <c r="G18" s="44"/>
      <c r="H18" s="60" t="str">
        <f t="shared" si="0"/>
        <v xml:space="preserve"> </v>
      </c>
      <c r="I18" s="60" t="str">
        <f t="shared" si="1"/>
        <v xml:space="preserve"> </v>
      </c>
      <c r="J18" s="60" t="str">
        <f t="shared" si="2"/>
        <v xml:space="preserve"> </v>
      </c>
      <c r="K18" s="41"/>
      <c r="L18" s="74" t="str">
        <f t="shared" si="3"/>
        <v xml:space="preserve"> </v>
      </c>
      <c r="M18" s="63" t="str">
        <f t="shared" si="4"/>
        <v xml:space="preserve"> </v>
      </c>
    </row>
    <row r="19" spans="1:13" s="4" customFormat="1" ht="20.100000000000001" customHeight="1" x14ac:dyDescent="0.2">
      <c r="A19" s="52">
        <v>14</v>
      </c>
      <c r="B19" s="9"/>
      <c r="C19" s="16" t="str">
        <f>IF($B19&gt;0,VLOOKUP($B19,#REF!,2,FALSE)," ")</f>
        <v xml:space="preserve"> </v>
      </c>
      <c r="D19" s="320" t="str">
        <f>IF($B19&gt;0,VLOOKUP($B19,#REF!,3,FALSE)," ")</f>
        <v xml:space="preserve"> </v>
      </c>
      <c r="E19" s="321"/>
      <c r="F19" s="322"/>
      <c r="G19" s="44"/>
      <c r="H19" s="60" t="str">
        <f t="shared" si="0"/>
        <v xml:space="preserve"> </v>
      </c>
      <c r="I19" s="60" t="str">
        <f t="shared" si="1"/>
        <v xml:space="preserve"> </v>
      </c>
      <c r="J19" s="60" t="str">
        <f t="shared" si="2"/>
        <v xml:space="preserve"> </v>
      </c>
      <c r="K19" s="41"/>
      <c r="L19" s="74" t="str">
        <f t="shared" si="3"/>
        <v xml:space="preserve"> </v>
      </c>
      <c r="M19" s="63" t="str">
        <f t="shared" si="4"/>
        <v xml:space="preserve"> </v>
      </c>
    </row>
    <row r="20" spans="1:13" s="4" customFormat="1" ht="20.100000000000001" customHeight="1" x14ac:dyDescent="0.2">
      <c r="A20" s="52">
        <v>15</v>
      </c>
      <c r="B20" s="9"/>
      <c r="C20" s="16" t="str">
        <f>IF($B20&gt;0,VLOOKUP($B20,#REF!,2,FALSE)," ")</f>
        <v xml:space="preserve"> </v>
      </c>
      <c r="D20" s="320" t="str">
        <f>IF($B20&gt;0,VLOOKUP($B20,#REF!,3,FALSE)," ")</f>
        <v xml:space="preserve"> </v>
      </c>
      <c r="E20" s="321"/>
      <c r="F20" s="322"/>
      <c r="G20" s="44"/>
      <c r="H20" s="60" t="str">
        <f t="shared" si="0"/>
        <v xml:space="preserve"> </v>
      </c>
      <c r="I20" s="60" t="str">
        <f t="shared" si="1"/>
        <v xml:space="preserve"> </v>
      </c>
      <c r="J20" s="60" t="str">
        <f t="shared" si="2"/>
        <v xml:space="preserve"> </v>
      </c>
      <c r="K20" s="41"/>
      <c r="L20" s="74" t="str">
        <f t="shared" si="3"/>
        <v xml:space="preserve"> </v>
      </c>
      <c r="M20" s="63" t="str">
        <f t="shared" si="4"/>
        <v xml:space="preserve"> </v>
      </c>
    </row>
    <row r="21" spans="1:13" s="4" customFormat="1" ht="20.100000000000001" customHeight="1" x14ac:dyDescent="0.2">
      <c r="A21" s="52">
        <v>16</v>
      </c>
      <c r="B21" s="9"/>
      <c r="C21" s="16" t="str">
        <f>IF($B21&gt;0,VLOOKUP($B21,#REF!,2,FALSE)," ")</f>
        <v xml:space="preserve"> </v>
      </c>
      <c r="D21" s="320" t="str">
        <f>IF($B21&gt;0,VLOOKUP($B21,#REF!,3,FALSE)," ")</f>
        <v xml:space="preserve"> </v>
      </c>
      <c r="E21" s="321"/>
      <c r="F21" s="322"/>
      <c r="G21" s="44"/>
      <c r="H21" s="60" t="str">
        <f t="shared" si="0"/>
        <v xml:space="preserve"> </v>
      </c>
      <c r="I21" s="60" t="str">
        <f t="shared" si="1"/>
        <v xml:space="preserve"> </v>
      </c>
      <c r="J21" s="60" t="str">
        <f t="shared" si="2"/>
        <v xml:space="preserve"> </v>
      </c>
      <c r="K21" s="41"/>
      <c r="L21" s="74" t="str">
        <f t="shared" si="3"/>
        <v xml:space="preserve"> </v>
      </c>
      <c r="M21" s="63" t="str">
        <f t="shared" si="4"/>
        <v xml:space="preserve"> </v>
      </c>
    </row>
    <row r="22" spans="1:13" s="4" customFormat="1" ht="20.100000000000001" customHeight="1" x14ac:dyDescent="0.2">
      <c r="A22" s="52">
        <v>17</v>
      </c>
      <c r="B22" s="9"/>
      <c r="C22" s="16" t="str">
        <f>IF($B22&gt;0,VLOOKUP($B22,#REF!,2,FALSE)," ")</f>
        <v xml:space="preserve"> </v>
      </c>
      <c r="D22" s="320" t="str">
        <f>IF($B22&gt;0,VLOOKUP($B22,#REF!,3,FALSE)," ")</f>
        <v xml:space="preserve"> </v>
      </c>
      <c r="E22" s="321"/>
      <c r="F22" s="322"/>
      <c r="G22" s="44"/>
      <c r="H22" s="60" t="str">
        <f t="shared" si="0"/>
        <v xml:space="preserve"> </v>
      </c>
      <c r="I22" s="60" t="str">
        <f t="shared" si="1"/>
        <v xml:space="preserve"> </v>
      </c>
      <c r="J22" s="60" t="str">
        <f t="shared" si="2"/>
        <v xml:space="preserve"> </v>
      </c>
      <c r="K22" s="41"/>
      <c r="L22" s="74" t="str">
        <f t="shared" si="3"/>
        <v xml:space="preserve"> </v>
      </c>
      <c r="M22" s="63" t="str">
        <f t="shared" si="4"/>
        <v xml:space="preserve"> </v>
      </c>
    </row>
    <row r="23" spans="1:13" s="4" customFormat="1" ht="20.100000000000001" customHeight="1" x14ac:dyDescent="0.2">
      <c r="A23" s="54">
        <v>18</v>
      </c>
      <c r="B23" s="9"/>
      <c r="C23" s="16" t="str">
        <f>IF($B23&gt;0,VLOOKUP($B23,#REF!,2,FALSE)," ")</f>
        <v xml:space="preserve"> </v>
      </c>
      <c r="D23" s="320" t="str">
        <f>IF($B23&gt;0,VLOOKUP($B23,#REF!,3,FALSE)," ")</f>
        <v xml:space="preserve"> </v>
      </c>
      <c r="E23" s="321"/>
      <c r="F23" s="322"/>
      <c r="G23" s="45"/>
      <c r="H23" s="61" t="str">
        <f t="shared" si="0"/>
        <v xml:space="preserve"> </v>
      </c>
      <c r="I23" s="61" t="str">
        <f t="shared" si="1"/>
        <v xml:space="preserve"> </v>
      </c>
      <c r="J23" s="61" t="str">
        <f t="shared" si="2"/>
        <v xml:space="preserve"> </v>
      </c>
      <c r="K23" s="42"/>
      <c r="L23" s="74" t="str">
        <f t="shared" si="3"/>
        <v xml:space="preserve"> </v>
      </c>
      <c r="M23" s="64" t="str">
        <f t="shared" si="4"/>
        <v xml:space="preserve"> </v>
      </c>
    </row>
    <row r="24" spans="1:13" s="4" customFormat="1" ht="18" customHeight="1" thickBot="1" x14ac:dyDescent="0.3">
      <c r="A24" s="317" t="s">
        <v>52</v>
      </c>
      <c r="B24" s="318"/>
      <c r="C24" s="318"/>
      <c r="D24" s="318"/>
      <c r="E24" s="318"/>
      <c r="F24" s="318"/>
      <c r="G24" s="318"/>
      <c r="H24" s="318"/>
      <c r="I24" s="318"/>
      <c r="J24" s="318"/>
      <c r="K24" s="318"/>
      <c r="L24" s="319"/>
      <c r="M24" s="65">
        <f>IF(SUM(M6:M23)&lt;&gt;0,SUM(M6:M23)," ")</f>
        <v>436.09</v>
      </c>
    </row>
    <row r="25" spans="1:13" s="4" customFormat="1" ht="18" customHeight="1" thickTop="1" x14ac:dyDescent="0.2">
      <c r="A25" s="326"/>
      <c r="B25" s="327"/>
      <c r="C25" s="327"/>
      <c r="D25" s="327"/>
      <c r="E25" s="327"/>
      <c r="F25" s="327"/>
      <c r="G25" s="327"/>
      <c r="H25" s="327"/>
      <c r="I25" s="327"/>
      <c r="J25" s="327"/>
      <c r="K25" s="327"/>
      <c r="L25" s="327"/>
      <c r="M25" s="328"/>
    </row>
    <row r="26" spans="1:13" s="4" customFormat="1" ht="24.95" customHeight="1" x14ac:dyDescent="0.25">
      <c r="A26" s="49"/>
      <c r="B26" s="331" t="s">
        <v>26</v>
      </c>
      <c r="C26" s="331"/>
      <c r="D26" s="329"/>
      <c r="E26" s="329"/>
      <c r="F26" s="329"/>
      <c r="G26" s="47"/>
      <c r="H26" s="47"/>
      <c r="I26" s="330" t="s">
        <v>1</v>
      </c>
      <c r="J26" s="330"/>
      <c r="K26" s="329"/>
      <c r="L26" s="329"/>
      <c r="M26" s="48"/>
    </row>
    <row r="27" spans="1:13" s="4" customFormat="1" ht="24.95" customHeight="1" x14ac:dyDescent="0.25">
      <c r="A27" s="49"/>
      <c r="B27" s="331" t="s">
        <v>17</v>
      </c>
      <c r="C27" s="331"/>
      <c r="D27" s="332"/>
      <c r="E27" s="332"/>
      <c r="F27" s="332"/>
      <c r="G27" s="47"/>
      <c r="H27" s="47"/>
      <c r="I27" s="331" t="s">
        <v>1</v>
      </c>
      <c r="J27" s="331"/>
      <c r="K27" s="333"/>
      <c r="L27" s="333"/>
      <c r="M27" s="48"/>
    </row>
    <row r="28" spans="1:13" ht="12" customHeight="1" thickBot="1" x14ac:dyDescent="0.3">
      <c r="A28" s="323"/>
      <c r="B28" s="324"/>
      <c r="C28" s="324"/>
      <c r="D28" s="324"/>
      <c r="E28" s="324"/>
      <c r="F28" s="324"/>
      <c r="G28" s="324"/>
      <c r="H28" s="324"/>
      <c r="I28" s="324"/>
      <c r="J28" s="324"/>
      <c r="K28" s="324"/>
      <c r="L28" s="324"/>
      <c r="M28" s="325"/>
    </row>
  </sheetData>
  <sheetProtection password="DAFF" sheet="1" objects="1" selectLockedCells="1"/>
  <mergeCells count="35">
    <mergeCell ref="D18:F18"/>
    <mergeCell ref="D6:F6"/>
    <mergeCell ref="D7:F7"/>
    <mergeCell ref="D8:F8"/>
    <mergeCell ref="D9:F9"/>
    <mergeCell ref="A1:M1"/>
    <mergeCell ref="A2:A4"/>
    <mergeCell ref="B2:B4"/>
    <mergeCell ref="C2:C4"/>
    <mergeCell ref="D2:F4"/>
    <mergeCell ref="D5:F5"/>
    <mergeCell ref="D14:F14"/>
    <mergeCell ref="D15:F15"/>
    <mergeCell ref="D16:F16"/>
    <mergeCell ref="D17:F17"/>
    <mergeCell ref="D10:F10"/>
    <mergeCell ref="D11:F11"/>
    <mergeCell ref="D12:F12"/>
    <mergeCell ref="D13:F13"/>
    <mergeCell ref="A28:M28"/>
    <mergeCell ref="A25:M25"/>
    <mergeCell ref="D26:F26"/>
    <mergeCell ref="I26:J26"/>
    <mergeCell ref="K26:L26"/>
    <mergeCell ref="B27:C27"/>
    <mergeCell ref="D27:F27"/>
    <mergeCell ref="I27:J27"/>
    <mergeCell ref="K27:L27"/>
    <mergeCell ref="B26:C26"/>
    <mergeCell ref="A24:L24"/>
    <mergeCell ref="D19:F19"/>
    <mergeCell ref="D20:F20"/>
    <mergeCell ref="D21:F21"/>
    <mergeCell ref="D22:F22"/>
    <mergeCell ref="D23:F23"/>
  </mergeCells>
  <phoneticPr fontId="17" type="noConversion"/>
  <conditionalFormatting sqref="B6:B23">
    <cfRule type="cellIs" dxfId="808" priority="10" stopIfTrue="1" operator="equal">
      <formula>0</formula>
    </cfRule>
    <cfRule type="expression" dxfId="807" priority="11" stopIfTrue="1">
      <formula>$C6&lt;&gt;"#N/A"</formula>
    </cfRule>
  </conditionalFormatting>
  <conditionalFormatting sqref="B2">
    <cfRule type="expression" dxfId="806" priority="9" stopIfTrue="1">
      <formula>B4&gt;0</formula>
    </cfRule>
  </conditionalFormatting>
  <conditionalFormatting sqref="B2">
    <cfRule type="expression" dxfId="805" priority="7" stopIfTrue="1">
      <formula>B4&gt;0</formula>
    </cfRule>
  </conditionalFormatting>
  <conditionalFormatting sqref="C6:D23">
    <cfRule type="cellIs" dxfId="804" priority="5" stopIfTrue="1" operator="equal">
      <formula>0</formula>
    </cfRule>
    <cfRule type="cellIs" dxfId="803" priority="6" stopIfTrue="1" operator="notEqual">
      <formula>"#N/A"</formula>
    </cfRule>
  </conditionalFormatting>
  <conditionalFormatting sqref="B6:B23">
    <cfRule type="cellIs" dxfId="802" priority="3" stopIfTrue="1" operator="equal">
      <formula>0</formula>
    </cfRule>
    <cfRule type="expression" dxfId="801" priority="4" stopIfTrue="1">
      <formula>$C6&lt;&gt;"#N/A"</formula>
    </cfRule>
  </conditionalFormatting>
  <conditionalFormatting sqref="B6:B8">
    <cfRule type="cellIs" dxfId="800" priority="1" stopIfTrue="1" operator="equal">
      <formula>0</formula>
    </cfRule>
    <cfRule type="expression" dxfId="799" priority="2" stopIfTrue="1">
      <formula>$C6&lt;&gt;"#N/A"</formula>
    </cfRule>
  </conditionalFormatting>
  <dataValidations xWindow="1098" yWindow="269" count="8">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5" xr:uid="{00000000-0002-0000-0000-000000000000}"/>
    <dataValidation allowBlank="1" showInputMessage="1" showErrorMessage="1" promptTitle="ΕΛΑΧΙΣΤΟ ΠΟΣΟ ΓΕΝΙΚΩΝ ΑΥΞΗΣΕΩΝ" prompt="Καταχώριση  ΕΛΑΧΙΣΤΟΥ ΠΟΣΟΥ Γενικών Αυξήσεων" sqref="H4" xr:uid="{00000000-0002-0000-0000-000001000000}"/>
    <dataValidation allowBlank="1" showInputMessage="1" showErrorMessage="1" promptTitle="ΤΙΜΑΡΙΘΜΙΚΟ ΕΠΙΔΟΜΑ" prompt="Καταχώριση ΕΛΑΧΙΣΤΟΥ ΠΟΣΟΥ Τιμαριθμικού Επιδόματος" sqref="I4" xr:uid="{00000000-0002-0000-0000-000002000000}"/>
    <dataValidation allowBlank="1" showInputMessage="1" showErrorMessage="1" promptTitle="ΤΙΜΑΡΙΘΜΙΚΟ ΕΠΙΔΟΜΑ" prompt="Καταχώριση ΠΟΣΟΣΤΟΥ Τιμαριθμικού Επιδόματος" sqref="I3" xr:uid="{00000000-0002-0000-0000-000003000000}"/>
    <dataValidation allowBlank="1" showInputMessage="1" showErrorMessage="1" promptTitle="ΓΕΝΙΚΕΣ ΑΥΞΗΣΕΙΣ" prompt="Καταχώριση ΠΟΣΟΣΤΟΥ Γενικών Αυξήσεων" sqref="H3" xr:uid="{00000000-0002-0000-0000-000004000000}"/>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6:C23" xr:uid="{00000000-0002-0000-0000-000005000000}">
      <formula1>10</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6:B23" xr:uid="{00000000-0002-0000-0000-000006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6:D23" xr:uid="{00000000-0002-0000-0000-000007000000}"/>
  </dataValidations>
  <printOptions horizontalCentered="1" verticalCentered="1"/>
  <pageMargins left="0.35433070866141736" right="0.35433070866141736" top="0.39370078740157483" bottom="0.35433070866141736" header="0.19685039370078741" footer="0.15748031496062992"/>
  <pageSetup paperSize="9" orientation="landscape" r:id="rId1"/>
  <headerFooter>
    <oddHeader>&amp;C&amp;"Arial Greek,Bold"&amp;12ΤΟΜΕΑΣ ΜΙΣΘΩΝ - ΕΝΤΥΠΟ ΥΠΟΛΟΓΙΣΜΟΥ ΠΛΗΡΩΤΕΑΣ ΑΔΕΙΑΣ 2ου ΕΞΑΜΗΝΟΥ</oddHeader>
    <oddFooter>&amp;L&amp;8&amp;F&amp;C&amp;8&amp;D    -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2499"/>
  <sheetViews>
    <sheetView showGridLines="0" showZeros="0" zoomScaleNormal="100" workbookViewId="0">
      <selection activeCell="G15" sqref="G15"/>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2"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2" s="108" customFormat="1" ht="23.25" customHeight="1" thickBot="1" x14ac:dyDescent="0.25">
      <c r="A2" s="367"/>
      <c r="B2" s="368"/>
      <c r="C2" s="368"/>
      <c r="D2" s="368"/>
      <c r="E2" s="368"/>
      <c r="F2" s="368"/>
      <c r="G2" s="368"/>
      <c r="H2" s="109"/>
      <c r="I2" s="109"/>
      <c r="J2" s="109"/>
      <c r="K2" s="109"/>
      <c r="L2" s="109"/>
      <c r="M2" s="109"/>
      <c r="N2" s="110"/>
      <c r="O2" s="373" t="s">
        <v>62</v>
      </c>
      <c r="P2" s="373"/>
      <c r="Q2" s="373"/>
      <c r="R2" s="373"/>
      <c r="S2" s="374"/>
    </row>
    <row r="3" spans="1:22" ht="15.75" customHeight="1" x14ac:dyDescent="0.25">
      <c r="A3" s="375" t="s">
        <v>4583</v>
      </c>
      <c r="B3" s="376"/>
      <c r="C3" s="376"/>
      <c r="D3" s="376"/>
      <c r="E3" s="376"/>
      <c r="F3" s="376"/>
      <c r="G3" s="376"/>
      <c r="H3" s="377" t="s">
        <v>63</v>
      </c>
      <c r="I3" s="378"/>
      <c r="J3" s="378"/>
      <c r="K3" s="378"/>
      <c r="L3" s="378"/>
      <c r="M3" s="378"/>
      <c r="N3" s="378"/>
      <c r="O3" s="378"/>
      <c r="P3" s="378"/>
      <c r="Q3" s="378"/>
      <c r="R3" s="378"/>
      <c r="S3" s="379"/>
    </row>
    <row r="4" spans="1:22" ht="11.25" customHeight="1" x14ac:dyDescent="0.2">
      <c r="A4" s="380" t="s">
        <v>64</v>
      </c>
      <c r="B4" s="381"/>
      <c r="C4" s="381"/>
      <c r="D4" s="381"/>
      <c r="E4" s="381"/>
      <c r="F4" s="381"/>
      <c r="G4" s="381"/>
      <c r="H4" s="382" t="s">
        <v>65</v>
      </c>
      <c r="I4" s="383"/>
      <c r="J4" s="384"/>
      <c r="K4" s="388"/>
      <c r="L4" s="388"/>
      <c r="M4" s="388"/>
      <c r="N4" s="390" t="s">
        <v>66</v>
      </c>
      <c r="O4" s="393" t="s">
        <v>67</v>
      </c>
      <c r="P4" s="355" t="s">
        <v>7</v>
      </c>
      <c r="Q4" s="356"/>
      <c r="R4" s="356"/>
      <c r="S4" s="357"/>
    </row>
    <row r="5" spans="1:22"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2"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2"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2"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2"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2"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2"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2"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2"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2"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2" ht="18" customHeight="1" x14ac:dyDescent="0.25">
      <c r="A15" s="145">
        <v>1</v>
      </c>
      <c r="B15" s="98" t="str">
        <f>IF(+'LEAVE July 2018-Dec 2018'!B9&lt;&gt;"",'LEAVE July 2018-Dec 2018'!B9,"")</f>
        <v/>
      </c>
      <c r="C15" s="16" t="str">
        <f>IF(+'LEAVE July 2018-Dec 2018'!C9&lt;&gt;"",'LEAVE July 2018-Dec 2018'!C9,"")</f>
        <v/>
      </c>
      <c r="D15" s="320" t="str">
        <f>IF(+'LEAVE July 2018-Dec 2018'!D9&lt;&gt;"",'LEAVE July 2018-Dec 2018'!D9,"")</f>
        <v/>
      </c>
      <c r="E15" s="321"/>
      <c r="F15" s="322"/>
      <c r="G15" s="12"/>
      <c r="H15" s="147"/>
      <c r="I15" s="148" t="str">
        <f t="shared" ref="I15:I32" si="0">IF(G15="","",+MONTH(G15))</f>
        <v/>
      </c>
      <c r="J15" s="149" t="str">
        <f t="shared" ref="J15:J32" si="1">IF(G15="","",+YEAR(G15))</f>
        <v/>
      </c>
      <c r="K15" s="46"/>
      <c r="L15" s="46"/>
      <c r="M15" s="223"/>
      <c r="N15" s="224"/>
      <c r="O15" s="225"/>
      <c r="P15" s="2"/>
      <c r="Q15" s="2"/>
      <c r="R15" s="152"/>
      <c r="S15" s="153" t="str">
        <f>+IF(G15&lt;&gt;"",'LEAVE July 2018-Dec 2018'!M9,"")</f>
        <v/>
      </c>
      <c r="T15" s="697" t="str">
        <f t="shared" ref="T15:T32" si="2">+IF(Q15="N/A","Η κλίμακα αυτή έχει καταργηθεί","")</f>
        <v/>
      </c>
      <c r="U15" s="698"/>
      <c r="V15" s="698"/>
    </row>
    <row r="16" spans="1:22" ht="18" customHeight="1" x14ac:dyDescent="0.25">
      <c r="A16" s="154">
        <v>2</v>
      </c>
      <c r="B16" s="98" t="str">
        <f>IF(+'LEAVE July 2018-Dec 2018'!B10&lt;&gt;"",'LEAVE July 2018-Dec 2018'!B10,"")</f>
        <v/>
      </c>
      <c r="C16" s="16" t="str">
        <f>IF(+'LEAVE July 2018-Dec 2018'!C10&lt;&gt;"",'LEAVE July 2018-Dec 2018'!C10,"")</f>
        <v/>
      </c>
      <c r="D16" s="320" t="str">
        <f>IF(+'LEAVE July 2018-Dec 2018'!D10&lt;&gt;"",'LEAVE July 2018-Dec 2018'!D10,"")</f>
        <v/>
      </c>
      <c r="E16" s="321"/>
      <c r="F16" s="322"/>
      <c r="G16" s="12"/>
      <c r="H16" s="147"/>
      <c r="I16" s="148" t="str">
        <f t="shared" si="0"/>
        <v/>
      </c>
      <c r="J16" s="149" t="str">
        <f t="shared" si="1"/>
        <v/>
      </c>
      <c r="K16" s="222"/>
      <c r="L16" s="223"/>
      <c r="M16" s="223"/>
      <c r="N16" s="224"/>
      <c r="O16" s="225"/>
      <c r="P16" s="150">
        <f t="shared" ref="P16:P32" si="3">M16*1.2+N16*1.5+L16</f>
        <v>0</v>
      </c>
      <c r="Q16" s="151">
        <f t="shared" ref="Q16:Q32" si="4">IF(K16="",0,IF(G16&lt;$N$39,VLOOKUP(K16,$J$39:$N$115,4,FALSE),VLOOKUP(K16,$J$39:$N$115,5,FALSE)))</f>
        <v>0</v>
      </c>
      <c r="R16" s="152">
        <f t="shared" ref="R16:R32" si="5">+IF(AND(OR(M16&gt;0,N16&gt;0,L16&gt;0),K16&lt;&gt;""),"",M16*1.2+N16*1.5+L16)</f>
        <v>0</v>
      </c>
      <c r="S16" s="153" t="str">
        <f>+IF(G16&lt;&gt;"",'LEAVE July 2018-Dec 2018'!M10,"")</f>
        <v/>
      </c>
      <c r="T16" s="697" t="str">
        <f t="shared" si="2"/>
        <v/>
      </c>
      <c r="U16" s="698"/>
      <c r="V16" s="698"/>
    </row>
    <row r="17" spans="1:25" ht="18" customHeight="1" x14ac:dyDescent="0.25">
      <c r="A17" s="154">
        <v>3</v>
      </c>
      <c r="B17" s="98" t="str">
        <f>IF(+'LEAVE July 2018-Dec 2018'!B11&lt;&gt;"",'LEAVE July 2018-Dec 2018'!B11,"")</f>
        <v/>
      </c>
      <c r="C17" s="16" t="str">
        <f>IF(+'LEAVE July 2018-Dec 2018'!C11&lt;&gt;"",'LEAVE July 2018-Dec 2018'!C11,"")</f>
        <v/>
      </c>
      <c r="D17" s="320" t="str">
        <f>IF(+'LEAVE July 2018-Dec 2018'!D11&lt;&gt;"",'LEAVE July 2018-Dec 2018'!D11,"")</f>
        <v/>
      </c>
      <c r="E17" s="321"/>
      <c r="F17" s="322"/>
      <c r="G17" s="12"/>
      <c r="H17" s="147"/>
      <c r="I17" s="148" t="str">
        <f t="shared" si="0"/>
        <v/>
      </c>
      <c r="J17" s="149" t="str">
        <f t="shared" si="1"/>
        <v/>
      </c>
      <c r="K17" s="222"/>
      <c r="L17" s="223"/>
      <c r="M17" s="223"/>
      <c r="N17" s="224"/>
      <c r="O17" s="225"/>
      <c r="P17" s="150">
        <f t="shared" si="3"/>
        <v>0</v>
      </c>
      <c r="Q17" s="151">
        <f t="shared" si="4"/>
        <v>0</v>
      </c>
      <c r="R17" s="152">
        <f t="shared" si="5"/>
        <v>0</v>
      </c>
      <c r="S17" s="153" t="str">
        <f>+IF(G17&lt;&gt;"",'LEAVE July 2018-Dec 2018'!M11,"")</f>
        <v/>
      </c>
      <c r="T17" s="697" t="str">
        <f t="shared" si="2"/>
        <v/>
      </c>
      <c r="U17" s="698"/>
      <c r="V17" s="698"/>
    </row>
    <row r="18" spans="1:25" ht="18" customHeight="1" x14ac:dyDescent="0.25">
      <c r="A18" s="154">
        <v>4</v>
      </c>
      <c r="B18" s="98" t="str">
        <f>IF(+'LEAVE July 2018-Dec 2018'!B12&lt;&gt;"",'LEAVE July 2018-Dec 2018'!B12,"")</f>
        <v/>
      </c>
      <c r="C18" s="16" t="str">
        <f>IF(+'LEAVE July 2018-Dec 2018'!C12&lt;&gt;"",'LEAVE July 2018-Dec 2018'!C12,"")</f>
        <v/>
      </c>
      <c r="D18" s="320" t="str">
        <f>IF(+'LEAVE July 2018-Dec 2018'!D12&lt;&gt;"",'LEAVE July 2018-Dec 2018'!D12,"")</f>
        <v/>
      </c>
      <c r="E18" s="321"/>
      <c r="F18" s="322"/>
      <c r="G18" s="12"/>
      <c r="H18" s="147"/>
      <c r="I18" s="148" t="str">
        <f t="shared" si="0"/>
        <v/>
      </c>
      <c r="J18" s="149" t="str">
        <f t="shared" si="1"/>
        <v/>
      </c>
      <c r="K18" s="222"/>
      <c r="L18" s="223"/>
      <c r="M18" s="223"/>
      <c r="N18" s="224"/>
      <c r="O18" s="225"/>
      <c r="P18" s="150">
        <f t="shared" si="3"/>
        <v>0</v>
      </c>
      <c r="Q18" s="151">
        <f t="shared" si="4"/>
        <v>0</v>
      </c>
      <c r="R18" s="152">
        <f t="shared" si="5"/>
        <v>0</v>
      </c>
      <c r="S18" s="153" t="str">
        <f>+IF(G18&lt;&gt;"",'LEAVE July 2018-Dec 2018'!M12,"")</f>
        <v/>
      </c>
      <c r="T18" s="697" t="str">
        <f t="shared" si="2"/>
        <v/>
      </c>
      <c r="U18" s="698"/>
      <c r="V18" s="698"/>
    </row>
    <row r="19" spans="1:25" ht="18" customHeight="1" x14ac:dyDescent="0.25">
      <c r="A19" s="154">
        <v>5</v>
      </c>
      <c r="B19" s="98" t="str">
        <f>IF(+'LEAVE July 2018-Dec 2018'!B13&lt;&gt;"",'LEAVE July 2018-Dec 2018'!B13,"")</f>
        <v/>
      </c>
      <c r="C19" s="16" t="str">
        <f>IF(+'LEAVE July 2018-Dec 2018'!C13&lt;&gt;"",'LEAVE July 2018-Dec 2018'!C13,"")</f>
        <v/>
      </c>
      <c r="D19" s="320" t="str">
        <f>IF(+'LEAVE July 2018-Dec 2018'!D13&lt;&gt;"",'LEAVE July 2018-Dec 2018'!D13,"")</f>
        <v/>
      </c>
      <c r="E19" s="321"/>
      <c r="F19" s="322"/>
      <c r="G19" s="12"/>
      <c r="H19" s="147"/>
      <c r="I19" s="148" t="str">
        <f t="shared" si="0"/>
        <v/>
      </c>
      <c r="J19" s="149" t="str">
        <f t="shared" si="1"/>
        <v/>
      </c>
      <c r="K19" s="222"/>
      <c r="L19" s="223"/>
      <c r="M19" s="223"/>
      <c r="N19" s="224"/>
      <c r="O19" s="225"/>
      <c r="P19" s="150">
        <f t="shared" si="3"/>
        <v>0</v>
      </c>
      <c r="Q19" s="151">
        <f t="shared" si="4"/>
        <v>0</v>
      </c>
      <c r="R19" s="152">
        <f t="shared" si="5"/>
        <v>0</v>
      </c>
      <c r="S19" s="153" t="str">
        <f>+IF(G19&lt;&gt;"",'LEAVE July 2018-Dec 2018'!M13,"")</f>
        <v/>
      </c>
      <c r="T19" s="697" t="str">
        <f t="shared" si="2"/>
        <v/>
      </c>
      <c r="U19" s="698"/>
      <c r="V19" s="698"/>
    </row>
    <row r="20" spans="1:25" ht="18" customHeight="1" x14ac:dyDescent="0.25">
      <c r="A20" s="154">
        <v>6</v>
      </c>
      <c r="B20" s="98" t="str">
        <f>IF(+'LEAVE July 2018-Dec 2018'!B14&lt;&gt;"",'LEAVE July 2018-Dec 2018'!B14,"")</f>
        <v/>
      </c>
      <c r="C20" s="16" t="str">
        <f>IF(+'LEAVE July 2018-Dec 2018'!C14&lt;&gt;"",'LEAVE July 2018-Dec 2018'!C14,"")</f>
        <v/>
      </c>
      <c r="D20" s="320" t="str">
        <f>IF(+'LEAVE July 2018-Dec 2018'!D14&lt;&gt;"",'LEAVE July 2018-Dec 2018'!D14,"")</f>
        <v/>
      </c>
      <c r="E20" s="321"/>
      <c r="F20" s="322"/>
      <c r="G20" s="12"/>
      <c r="H20" s="147"/>
      <c r="I20" s="148" t="str">
        <f t="shared" si="0"/>
        <v/>
      </c>
      <c r="J20" s="149" t="str">
        <f t="shared" si="1"/>
        <v/>
      </c>
      <c r="K20" s="222"/>
      <c r="L20" s="223"/>
      <c r="M20" s="223"/>
      <c r="N20" s="224"/>
      <c r="O20" s="225"/>
      <c r="P20" s="150">
        <f t="shared" si="3"/>
        <v>0</v>
      </c>
      <c r="Q20" s="151">
        <f t="shared" si="4"/>
        <v>0</v>
      </c>
      <c r="R20" s="152">
        <f t="shared" si="5"/>
        <v>0</v>
      </c>
      <c r="S20" s="153" t="str">
        <f>+IF(G20&lt;&gt;"",'LEAVE July 2018-Dec 2018'!M14,"")</f>
        <v/>
      </c>
      <c r="T20" s="697" t="str">
        <f t="shared" si="2"/>
        <v/>
      </c>
      <c r="U20" s="698"/>
      <c r="V20" s="698"/>
    </row>
    <row r="21" spans="1:25" ht="18" customHeight="1" x14ac:dyDescent="0.25">
      <c r="A21" s="154">
        <v>7</v>
      </c>
      <c r="B21" s="98" t="str">
        <f>IF(+'LEAVE July 2018-Dec 2018'!B15&lt;&gt;"",'LEAVE July 2018-Dec 2018'!B15,"")</f>
        <v/>
      </c>
      <c r="C21" s="16" t="str">
        <f>IF(+'LEAVE July 2018-Dec 2018'!C15&lt;&gt;"",'LEAVE July 2018-Dec 2018'!C15,"")</f>
        <v/>
      </c>
      <c r="D21" s="320" t="str">
        <f>IF(+'LEAVE July 2018-Dec 2018'!D15&lt;&gt;"",'LEAVE July 2018-Dec 2018'!D15,"")</f>
        <v/>
      </c>
      <c r="E21" s="321"/>
      <c r="F21" s="322"/>
      <c r="G21" s="12"/>
      <c r="H21" s="147"/>
      <c r="I21" s="148" t="str">
        <f t="shared" si="0"/>
        <v/>
      </c>
      <c r="J21" s="149" t="str">
        <f t="shared" si="1"/>
        <v/>
      </c>
      <c r="K21" s="222"/>
      <c r="L21" s="223"/>
      <c r="M21" s="223"/>
      <c r="N21" s="224"/>
      <c r="O21" s="225"/>
      <c r="P21" s="150">
        <f t="shared" si="3"/>
        <v>0</v>
      </c>
      <c r="Q21" s="151">
        <f t="shared" si="4"/>
        <v>0</v>
      </c>
      <c r="R21" s="152">
        <f t="shared" si="5"/>
        <v>0</v>
      </c>
      <c r="S21" s="153" t="str">
        <f>+IF(G21&lt;&gt;"",'LEAVE July 2018-Dec 2018'!M15,"")</f>
        <v/>
      </c>
      <c r="T21" s="697" t="str">
        <f t="shared" si="2"/>
        <v/>
      </c>
      <c r="U21" s="698"/>
      <c r="V21" s="698"/>
      <c r="Y21" s="111" t="s">
        <v>81</v>
      </c>
    </row>
    <row r="22" spans="1:25" ht="18" customHeight="1" x14ac:dyDescent="0.25">
      <c r="A22" s="154">
        <v>8</v>
      </c>
      <c r="B22" s="98" t="str">
        <f>IF(+'LEAVE July 2018-Dec 2018'!B16&lt;&gt;"",'LEAVE July 2018-Dec 2018'!B16,"")</f>
        <v/>
      </c>
      <c r="C22" s="16" t="str">
        <f>IF(+'LEAVE July 2018-Dec 2018'!C16&lt;&gt;"",'LEAVE July 2018-Dec 2018'!C16,"")</f>
        <v/>
      </c>
      <c r="D22" s="320" t="str">
        <f>IF(+'LEAVE July 2018-Dec 2018'!D16&lt;&gt;"",'LEAVE July 2018-Dec 2018'!D16,"")</f>
        <v/>
      </c>
      <c r="E22" s="321"/>
      <c r="F22" s="322"/>
      <c r="G22" s="12"/>
      <c r="H22" s="147"/>
      <c r="I22" s="148" t="str">
        <f t="shared" si="0"/>
        <v/>
      </c>
      <c r="J22" s="149" t="str">
        <f t="shared" si="1"/>
        <v/>
      </c>
      <c r="K22" s="222"/>
      <c r="L22" s="223"/>
      <c r="M22" s="223"/>
      <c r="N22" s="224"/>
      <c r="O22" s="225"/>
      <c r="P22" s="150">
        <f t="shared" si="3"/>
        <v>0</v>
      </c>
      <c r="Q22" s="151">
        <f t="shared" si="4"/>
        <v>0</v>
      </c>
      <c r="R22" s="152">
        <f t="shared" si="5"/>
        <v>0</v>
      </c>
      <c r="S22" s="153" t="str">
        <f>+IF(G22&lt;&gt;"",'LEAVE July 2018-Dec 2018'!M16,"")</f>
        <v/>
      </c>
      <c r="T22" s="697" t="str">
        <f t="shared" si="2"/>
        <v/>
      </c>
      <c r="U22" s="698"/>
      <c r="V22" s="698"/>
    </row>
    <row r="23" spans="1:25" ht="18" customHeight="1" x14ac:dyDescent="0.25">
      <c r="A23" s="154">
        <v>9</v>
      </c>
      <c r="B23" s="98" t="str">
        <f>IF(+'LEAVE July 2018-Dec 2018'!B17&lt;&gt;"",'LEAVE July 2018-Dec 2018'!B17,"")</f>
        <v/>
      </c>
      <c r="C23" s="16" t="str">
        <f>IF(+'LEAVE July 2018-Dec 2018'!C17&lt;&gt;"",'LEAVE July 2018-Dec 2018'!C17,"")</f>
        <v/>
      </c>
      <c r="D23" s="320" t="str">
        <f>IF(+'LEAVE July 2018-Dec 2018'!D17&lt;&gt;"",'LEAVE July 2018-Dec 2018'!D17,"")</f>
        <v/>
      </c>
      <c r="E23" s="321"/>
      <c r="F23" s="322"/>
      <c r="G23" s="12"/>
      <c r="H23" s="147"/>
      <c r="I23" s="148" t="str">
        <f t="shared" si="0"/>
        <v/>
      </c>
      <c r="J23" s="149" t="str">
        <f t="shared" si="1"/>
        <v/>
      </c>
      <c r="K23" s="222"/>
      <c r="L23" s="223"/>
      <c r="M23" s="223"/>
      <c r="N23" s="224"/>
      <c r="O23" s="225"/>
      <c r="P23" s="150">
        <f t="shared" si="3"/>
        <v>0</v>
      </c>
      <c r="Q23" s="151">
        <f t="shared" si="4"/>
        <v>0</v>
      </c>
      <c r="R23" s="152">
        <f t="shared" si="5"/>
        <v>0</v>
      </c>
      <c r="S23" s="153" t="str">
        <f>+IF(G23&lt;&gt;"",'LEAVE July 2018-Dec 2018'!M17,"")</f>
        <v/>
      </c>
      <c r="T23" s="697" t="str">
        <f t="shared" si="2"/>
        <v/>
      </c>
      <c r="U23" s="698"/>
      <c r="V23" s="698"/>
    </row>
    <row r="24" spans="1:25" ht="18" customHeight="1" x14ac:dyDescent="0.25">
      <c r="A24" s="154">
        <v>10</v>
      </c>
      <c r="B24" s="98" t="str">
        <f>IF(+'LEAVE July 2018-Dec 2018'!B18&lt;&gt;"",'LEAVE July 2018-Dec 2018'!B18,"")</f>
        <v/>
      </c>
      <c r="C24" s="16" t="str">
        <f>IF(+'LEAVE July 2018-Dec 2018'!C18&lt;&gt;"",'LEAVE July 2018-Dec 2018'!C18,"")</f>
        <v/>
      </c>
      <c r="D24" s="320" t="str">
        <f>IF(+'LEAVE July 2018-Dec 2018'!D18&lt;&gt;"",'LEAVE July 2018-Dec 2018'!D18,"")</f>
        <v/>
      </c>
      <c r="E24" s="321"/>
      <c r="F24" s="322"/>
      <c r="G24" s="12"/>
      <c r="H24" s="147"/>
      <c r="I24" s="148" t="str">
        <f t="shared" si="0"/>
        <v/>
      </c>
      <c r="J24" s="149" t="str">
        <f t="shared" si="1"/>
        <v/>
      </c>
      <c r="K24" s="222"/>
      <c r="L24" s="223"/>
      <c r="M24" s="223"/>
      <c r="N24" s="224"/>
      <c r="O24" s="225"/>
      <c r="P24" s="150">
        <f t="shared" si="3"/>
        <v>0</v>
      </c>
      <c r="Q24" s="151">
        <f t="shared" si="4"/>
        <v>0</v>
      </c>
      <c r="R24" s="152">
        <f t="shared" si="5"/>
        <v>0</v>
      </c>
      <c r="S24" s="153" t="str">
        <f>+IF(G24&lt;&gt;"",'LEAVE July 2018-Dec 2018'!M18,"")</f>
        <v/>
      </c>
      <c r="T24" s="697" t="str">
        <f t="shared" si="2"/>
        <v/>
      </c>
      <c r="U24" s="698"/>
      <c r="V24" s="698"/>
    </row>
    <row r="25" spans="1:25" ht="18" customHeight="1" x14ac:dyDescent="0.25">
      <c r="A25" s="154">
        <v>11</v>
      </c>
      <c r="B25" s="98" t="str">
        <f>IF(+'LEAVE July 2018-Dec 2018'!B19&lt;&gt;"",'LEAVE July 2018-Dec 2018'!B19,"")</f>
        <v/>
      </c>
      <c r="C25" s="16" t="str">
        <f>IF(+'LEAVE July 2018-Dec 2018'!C19&lt;&gt;"",'LEAVE July 2018-Dec 2018'!C19,"")</f>
        <v/>
      </c>
      <c r="D25" s="320" t="str">
        <f>IF(+'LEAVE July 2018-Dec 2018'!D19&lt;&gt;"",'LEAVE July 2018-Dec 2018'!D19,"")</f>
        <v/>
      </c>
      <c r="E25" s="321"/>
      <c r="F25" s="322"/>
      <c r="G25" s="12"/>
      <c r="H25" s="147"/>
      <c r="I25" s="148" t="str">
        <f t="shared" si="0"/>
        <v/>
      </c>
      <c r="J25" s="149" t="str">
        <f t="shared" si="1"/>
        <v/>
      </c>
      <c r="K25" s="222"/>
      <c r="L25" s="223"/>
      <c r="M25" s="223"/>
      <c r="N25" s="224"/>
      <c r="O25" s="225"/>
      <c r="P25" s="150">
        <f t="shared" si="3"/>
        <v>0</v>
      </c>
      <c r="Q25" s="151">
        <f t="shared" si="4"/>
        <v>0</v>
      </c>
      <c r="R25" s="152">
        <f t="shared" si="5"/>
        <v>0</v>
      </c>
      <c r="S25" s="153" t="str">
        <f>+IF(G25&lt;&gt;"",'LEAVE July 2018-Dec 2018'!M19,"")</f>
        <v/>
      </c>
      <c r="T25" s="697" t="str">
        <f t="shared" si="2"/>
        <v/>
      </c>
      <c r="U25" s="698"/>
      <c r="V25" s="698"/>
    </row>
    <row r="26" spans="1:25" ht="18" customHeight="1" x14ac:dyDescent="0.25">
      <c r="A26" s="154">
        <v>12</v>
      </c>
      <c r="B26" s="98" t="str">
        <f>IF(+'LEAVE July 2018-Dec 2018'!B20&lt;&gt;"",'LEAVE July 2018-Dec 2018'!B20,"")</f>
        <v/>
      </c>
      <c r="C26" s="16" t="str">
        <f>IF(+'LEAVE July 2018-Dec 2018'!C20&lt;&gt;"",'LEAVE July 2018-Dec 2018'!C20,"")</f>
        <v/>
      </c>
      <c r="D26" s="320" t="str">
        <f>IF(+'LEAVE July 2018-Dec 2018'!D20&lt;&gt;"",'LEAVE July 2018-Dec 2018'!D20,"")</f>
        <v/>
      </c>
      <c r="E26" s="321"/>
      <c r="F26" s="322"/>
      <c r="G26" s="12"/>
      <c r="H26" s="147"/>
      <c r="I26" s="148" t="str">
        <f t="shared" si="0"/>
        <v/>
      </c>
      <c r="J26" s="149" t="str">
        <f t="shared" si="1"/>
        <v/>
      </c>
      <c r="K26" s="222"/>
      <c r="L26" s="223"/>
      <c r="M26" s="223"/>
      <c r="N26" s="224"/>
      <c r="O26" s="225"/>
      <c r="P26" s="150">
        <f t="shared" si="3"/>
        <v>0</v>
      </c>
      <c r="Q26" s="151">
        <f t="shared" si="4"/>
        <v>0</v>
      </c>
      <c r="R26" s="152">
        <f t="shared" si="5"/>
        <v>0</v>
      </c>
      <c r="S26" s="153" t="str">
        <f>+IF(G26&lt;&gt;"",'LEAVE July 2018-Dec 2018'!M20,"")</f>
        <v/>
      </c>
      <c r="T26" s="697" t="str">
        <f t="shared" si="2"/>
        <v/>
      </c>
      <c r="U26" s="698"/>
      <c r="V26" s="698"/>
    </row>
    <row r="27" spans="1:25" ht="18" customHeight="1" x14ac:dyDescent="0.25">
      <c r="A27" s="154">
        <v>13</v>
      </c>
      <c r="B27" s="98" t="str">
        <f>IF(+'LEAVE July 2018-Dec 2018'!B21&lt;&gt;"",'LEAVE July 2018-Dec 2018'!B21,"")</f>
        <v/>
      </c>
      <c r="C27" s="16" t="str">
        <f>IF(+'LEAVE July 2018-Dec 2018'!C21&lt;&gt;"",'LEAVE July 2018-Dec 2018'!C21,"")</f>
        <v/>
      </c>
      <c r="D27" s="320" t="str">
        <f>IF(+'LEAVE July 2018-Dec 2018'!D21&lt;&gt;"",'LEAVE July 2018-Dec 2018'!D21,"")</f>
        <v/>
      </c>
      <c r="E27" s="321"/>
      <c r="F27" s="322"/>
      <c r="G27" s="12"/>
      <c r="H27" s="147"/>
      <c r="I27" s="148" t="str">
        <f t="shared" si="0"/>
        <v/>
      </c>
      <c r="J27" s="149" t="str">
        <f t="shared" si="1"/>
        <v/>
      </c>
      <c r="K27" s="222"/>
      <c r="L27" s="223"/>
      <c r="M27" s="223"/>
      <c r="N27" s="224"/>
      <c r="O27" s="225"/>
      <c r="P27" s="150">
        <f t="shared" si="3"/>
        <v>0</v>
      </c>
      <c r="Q27" s="151">
        <f t="shared" si="4"/>
        <v>0</v>
      </c>
      <c r="R27" s="152">
        <f t="shared" si="5"/>
        <v>0</v>
      </c>
      <c r="S27" s="153" t="str">
        <f>+IF(G27&lt;&gt;"",'LEAVE July 2018-Dec 2018'!M21,"")</f>
        <v/>
      </c>
      <c r="T27" s="697" t="str">
        <f t="shared" si="2"/>
        <v/>
      </c>
      <c r="U27" s="698"/>
      <c r="V27" s="698"/>
    </row>
    <row r="28" spans="1:25" ht="18" customHeight="1" x14ac:dyDescent="0.25">
      <c r="A28" s="154">
        <v>14</v>
      </c>
      <c r="B28" s="98" t="str">
        <f>IF(+'LEAVE July 2018-Dec 2018'!B22&lt;&gt;"",'LEAVE July 2018-Dec 2018'!B22,"")</f>
        <v/>
      </c>
      <c r="C28" s="16" t="str">
        <f>IF(+'LEAVE July 2018-Dec 2018'!C22&lt;&gt;"",'LEAVE July 2018-Dec 2018'!C22,"")</f>
        <v/>
      </c>
      <c r="D28" s="320" t="str">
        <f>IF(+'LEAVE July 2018-Dec 2018'!D22&lt;&gt;"",'LEAVE July 2018-Dec 2018'!D22,"")</f>
        <v/>
      </c>
      <c r="E28" s="321"/>
      <c r="F28" s="322"/>
      <c r="G28" s="12"/>
      <c r="H28" s="147"/>
      <c r="I28" s="148" t="str">
        <f t="shared" si="0"/>
        <v/>
      </c>
      <c r="J28" s="149" t="str">
        <f t="shared" si="1"/>
        <v/>
      </c>
      <c r="K28" s="222"/>
      <c r="L28" s="223"/>
      <c r="M28" s="223"/>
      <c r="N28" s="224"/>
      <c r="O28" s="225"/>
      <c r="P28" s="150">
        <f t="shared" si="3"/>
        <v>0</v>
      </c>
      <c r="Q28" s="151">
        <f t="shared" si="4"/>
        <v>0</v>
      </c>
      <c r="R28" s="152">
        <f t="shared" si="5"/>
        <v>0</v>
      </c>
      <c r="S28" s="153" t="str">
        <f>+IF(G28&lt;&gt;"",'LEAVE July 2018-Dec 2018'!M22,"")</f>
        <v/>
      </c>
      <c r="T28" s="697" t="str">
        <f t="shared" si="2"/>
        <v/>
      </c>
      <c r="U28" s="698"/>
      <c r="V28" s="698"/>
    </row>
    <row r="29" spans="1:25" ht="18" customHeight="1" x14ac:dyDescent="0.25">
      <c r="A29" s="154">
        <v>15</v>
      </c>
      <c r="B29" s="98" t="str">
        <f>IF(+'LEAVE July 2018-Dec 2018'!B23&lt;&gt;"",'LEAVE July 2018-Dec 2018'!B23,"")</f>
        <v/>
      </c>
      <c r="C29" s="16" t="str">
        <f>IF(+'LEAVE July 2018-Dec 2018'!C23&lt;&gt;"",'LEAVE July 2018-Dec 2018'!C23,"")</f>
        <v/>
      </c>
      <c r="D29" s="320" t="str">
        <f>IF(+'LEAVE July 2018-Dec 2018'!D23&lt;&gt;"",'LEAVE July 2018-Dec 2018'!D23,"")</f>
        <v/>
      </c>
      <c r="E29" s="321"/>
      <c r="F29" s="322"/>
      <c r="G29" s="12"/>
      <c r="H29" s="147"/>
      <c r="I29" s="148" t="str">
        <f t="shared" si="0"/>
        <v/>
      </c>
      <c r="J29" s="149" t="str">
        <f t="shared" si="1"/>
        <v/>
      </c>
      <c r="K29" s="222"/>
      <c r="L29" s="223"/>
      <c r="M29" s="223"/>
      <c r="N29" s="224"/>
      <c r="O29" s="225"/>
      <c r="P29" s="150">
        <f t="shared" si="3"/>
        <v>0</v>
      </c>
      <c r="Q29" s="151">
        <f t="shared" si="4"/>
        <v>0</v>
      </c>
      <c r="R29" s="152">
        <f t="shared" si="5"/>
        <v>0</v>
      </c>
      <c r="S29" s="153" t="str">
        <f>+IF(G29&lt;&gt;"",'LEAVE July 2018-Dec 2018'!M23,"")</f>
        <v/>
      </c>
      <c r="T29" s="697" t="str">
        <f t="shared" si="2"/>
        <v/>
      </c>
      <c r="U29" s="698"/>
      <c r="V29" s="698"/>
    </row>
    <row r="30" spans="1:25" ht="18" customHeight="1" x14ac:dyDescent="0.25">
      <c r="A30" s="154">
        <v>16</v>
      </c>
      <c r="B30" s="98" t="str">
        <f>IF(+'LEAVE July 2018-Dec 2018'!B24&lt;&gt;"",'LEAVE July 2018-Dec 2018'!B24,"")</f>
        <v/>
      </c>
      <c r="C30" s="16" t="str">
        <f>IF(+'LEAVE July 2018-Dec 2018'!C24&lt;&gt;"",'LEAVE July 2018-Dec 2018'!C24,"")</f>
        <v/>
      </c>
      <c r="D30" s="320" t="str">
        <f>IF(+'LEAVE July 2018-Dec 2018'!D24&lt;&gt;"",'LEAVE July 2018-Dec 2018'!D24,"")</f>
        <v/>
      </c>
      <c r="E30" s="321"/>
      <c r="F30" s="322"/>
      <c r="G30" s="12"/>
      <c r="H30" s="147"/>
      <c r="I30" s="148" t="str">
        <f t="shared" si="0"/>
        <v/>
      </c>
      <c r="J30" s="149" t="str">
        <f t="shared" si="1"/>
        <v/>
      </c>
      <c r="K30" s="222"/>
      <c r="L30" s="223"/>
      <c r="M30" s="223"/>
      <c r="N30" s="224"/>
      <c r="O30" s="225"/>
      <c r="P30" s="150">
        <f t="shared" si="3"/>
        <v>0</v>
      </c>
      <c r="Q30" s="151">
        <f t="shared" si="4"/>
        <v>0</v>
      </c>
      <c r="R30" s="152">
        <f t="shared" si="5"/>
        <v>0</v>
      </c>
      <c r="S30" s="153" t="str">
        <f>+IF(G30&lt;&gt;"",'LEAVE July 2018-Dec 2018'!M24,"")</f>
        <v/>
      </c>
      <c r="T30" s="697" t="str">
        <f t="shared" si="2"/>
        <v/>
      </c>
      <c r="U30" s="698"/>
      <c r="V30" s="698"/>
    </row>
    <row r="31" spans="1:25" ht="18" customHeight="1" x14ac:dyDescent="0.25">
      <c r="A31" s="154">
        <v>17</v>
      </c>
      <c r="B31" s="98" t="str">
        <f>IF(+'LEAVE July 2018-Dec 2018'!B25&lt;&gt;"",'LEAVE July 2018-Dec 2018'!B25,"")</f>
        <v/>
      </c>
      <c r="C31" s="16" t="str">
        <f>IF(+'LEAVE July 2018-Dec 2018'!C25&lt;&gt;"",'LEAVE July 2018-Dec 2018'!C25,"")</f>
        <v/>
      </c>
      <c r="D31" s="320" t="str">
        <f>IF(+'LEAVE July 2018-Dec 2018'!D25&lt;&gt;"",'LEAVE July 2018-Dec 2018'!D25,"")</f>
        <v/>
      </c>
      <c r="E31" s="321"/>
      <c r="F31" s="322"/>
      <c r="G31" s="12"/>
      <c r="H31" s="147"/>
      <c r="I31" s="148" t="str">
        <f t="shared" si="0"/>
        <v/>
      </c>
      <c r="J31" s="149" t="str">
        <f t="shared" si="1"/>
        <v/>
      </c>
      <c r="K31" s="222"/>
      <c r="L31" s="223"/>
      <c r="M31" s="223"/>
      <c r="N31" s="224"/>
      <c r="O31" s="225"/>
      <c r="P31" s="150">
        <f t="shared" si="3"/>
        <v>0</v>
      </c>
      <c r="Q31" s="151">
        <f t="shared" si="4"/>
        <v>0</v>
      </c>
      <c r="R31" s="152">
        <f t="shared" si="5"/>
        <v>0</v>
      </c>
      <c r="S31" s="153" t="str">
        <f>+IF(G31&lt;&gt;"",'LEAVE July 2018-Dec 2018'!M25,"")</f>
        <v/>
      </c>
      <c r="T31" s="697" t="str">
        <f t="shared" si="2"/>
        <v/>
      </c>
      <c r="U31" s="698"/>
      <c r="V31" s="698"/>
    </row>
    <row r="32" spans="1:25" ht="18" customHeight="1" x14ac:dyDescent="0.25">
      <c r="A32" s="155">
        <v>18</v>
      </c>
      <c r="B32" s="98" t="str">
        <f>IF(+'LEAVE July 2018-Dec 2018'!B26&lt;&gt;"",'LEAVE July 2018-Dec 2018'!B26,"")</f>
        <v/>
      </c>
      <c r="C32" s="16" t="str">
        <f>IF(+'LEAVE July 2018-Dec 2018'!C26&lt;&gt;"",'LEAVE July 2018-Dec 2018'!C26,"")</f>
        <v/>
      </c>
      <c r="D32" s="320" t="str">
        <f>IF(+'LEAVE July 2018-Dec 2018'!D26&lt;&gt;"",'LEAVE July 2018-Dec 2018'!D26,"")</f>
        <v/>
      </c>
      <c r="E32" s="321"/>
      <c r="F32" s="322"/>
      <c r="G32" s="12"/>
      <c r="H32" s="147"/>
      <c r="I32" s="148" t="str">
        <f t="shared" si="0"/>
        <v/>
      </c>
      <c r="J32" s="149" t="str">
        <f t="shared" si="1"/>
        <v/>
      </c>
      <c r="K32" s="226"/>
      <c r="L32" s="223"/>
      <c r="M32" s="223"/>
      <c r="N32" s="224"/>
      <c r="O32" s="225"/>
      <c r="P32" s="150">
        <f t="shared" si="3"/>
        <v>0</v>
      </c>
      <c r="Q32" s="151">
        <f t="shared" si="4"/>
        <v>0</v>
      </c>
      <c r="R32" s="152">
        <f t="shared" si="5"/>
        <v>0</v>
      </c>
      <c r="S32" s="153" t="str">
        <f>+IF(G32&lt;&gt;"",'LEAVE July 2018-Dec 2018'!M26,"")</f>
        <v/>
      </c>
      <c r="T32" s="697" t="str">
        <f t="shared" si="2"/>
        <v/>
      </c>
      <c r="U32" s="698"/>
      <c r="V32" s="698"/>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password="EFE1" sheet="1" objects="1" scenarios="1" selectLockedCells="1"/>
  <autoFilter ref="B39:D2315" xr:uid="{00000000-0009-0000-0000-000009000000}"/>
  <dataConsolidate/>
  <mergeCells count="86">
    <mergeCell ref="P4:S5"/>
    <mergeCell ref="A5:G5"/>
    <mergeCell ref="A6:G6"/>
    <mergeCell ref="A1:G2"/>
    <mergeCell ref="H1:M1"/>
    <mergeCell ref="O1:S1"/>
    <mergeCell ref="O2:S2"/>
    <mergeCell ref="A3:G3"/>
    <mergeCell ref="H3:S3"/>
    <mergeCell ref="A4:G4"/>
    <mergeCell ref="H4:J5"/>
    <mergeCell ref="K4:M5"/>
    <mergeCell ref="N4:N6"/>
    <mergeCell ref="O4:O6"/>
    <mergeCell ref="A7:B7"/>
    <mergeCell ref="D7:G7"/>
    <mergeCell ref="H7:J7"/>
    <mergeCell ref="K7:M7"/>
    <mergeCell ref="A9:C9"/>
    <mergeCell ref="D9:G9"/>
    <mergeCell ref="D15:F15"/>
    <mergeCell ref="T15:V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P13:P14"/>
    <mergeCell ref="Q13:Q14"/>
    <mergeCell ref="R13:S13"/>
    <mergeCell ref="H14:J14"/>
    <mergeCell ref="T16:V16"/>
    <mergeCell ref="D18:F18"/>
    <mergeCell ref="T18:V18"/>
    <mergeCell ref="D19:F19"/>
    <mergeCell ref="T19:V19"/>
    <mergeCell ref="D17:F17"/>
    <mergeCell ref="T17:V17"/>
    <mergeCell ref="D20:F20"/>
    <mergeCell ref="T20:V20"/>
    <mergeCell ref="D21:F21"/>
    <mergeCell ref="T21:V21"/>
    <mergeCell ref="D22:F22"/>
    <mergeCell ref="T22:V22"/>
    <mergeCell ref="D23:F23"/>
    <mergeCell ref="T23:V23"/>
    <mergeCell ref="D24:F24"/>
    <mergeCell ref="T24:V24"/>
    <mergeCell ref="D25:F25"/>
    <mergeCell ref="T25:V25"/>
    <mergeCell ref="D26:F26"/>
    <mergeCell ref="T26:V26"/>
    <mergeCell ref="D27:F27"/>
    <mergeCell ref="T27:V27"/>
    <mergeCell ref="D28:F28"/>
    <mergeCell ref="T28:V28"/>
    <mergeCell ref="D29:F29"/>
    <mergeCell ref="T29:V29"/>
    <mergeCell ref="O34:R34"/>
    <mergeCell ref="D30:F30"/>
    <mergeCell ref="T30:V30"/>
    <mergeCell ref="D31:F31"/>
    <mergeCell ref="T31:V31"/>
    <mergeCell ref="D32:F32"/>
    <mergeCell ref="T32:V32"/>
    <mergeCell ref="B33:C33"/>
    <mergeCell ref="F33:G33"/>
    <mergeCell ref="H33:J33"/>
    <mergeCell ref="D34:E34"/>
    <mergeCell ref="M34:N34"/>
    <mergeCell ref="A38:B38"/>
    <mergeCell ref="B35:C35"/>
    <mergeCell ref="D35:E35"/>
    <mergeCell ref="O35:R35"/>
    <mergeCell ref="B36:F36"/>
    <mergeCell ref="H36:S36"/>
    <mergeCell ref="H37:J37"/>
  </mergeCells>
  <conditionalFormatting sqref="S33">
    <cfRule type="cellIs" dxfId="497" priority="100" stopIfTrue="1" operator="equal">
      <formula>"Λίρες"</formula>
    </cfRule>
    <cfRule type="cellIs" dxfId="496" priority="101" stopIfTrue="1" operator="equal">
      <formula>"Ευρώ"</formula>
    </cfRule>
  </conditionalFormatting>
  <conditionalFormatting sqref="M10">
    <cfRule type="cellIs" dxfId="495" priority="99" stopIfTrue="1" operator="greaterThan">
      <formula>0</formula>
    </cfRule>
  </conditionalFormatting>
  <conditionalFormatting sqref="R37 H33 M37:O37 K33:S33">
    <cfRule type="cellIs" dxfId="494" priority="98" stopIfTrue="1" operator="equal">
      <formula>0</formula>
    </cfRule>
  </conditionalFormatting>
  <conditionalFormatting sqref="G14:J14">
    <cfRule type="expression" dxfId="493" priority="97" stopIfTrue="1">
      <formula>G15&gt;0</formula>
    </cfRule>
  </conditionalFormatting>
  <conditionalFormatting sqref="D9">
    <cfRule type="expression" dxfId="492" priority="94" stopIfTrue="1">
      <formula>M10&gt;0</formula>
    </cfRule>
    <cfRule type="expression" dxfId="491" priority="95" stopIfTrue="1">
      <formula>M10&gt;" "</formula>
    </cfRule>
    <cfRule type="expression" dxfId="490" priority="96" stopIfTrue="1">
      <formula>M10&gt;A</formula>
    </cfRule>
  </conditionalFormatting>
  <conditionalFormatting sqref="D7">
    <cfRule type="expression" dxfId="489" priority="91" stopIfTrue="1">
      <formula>M10&gt;0</formula>
    </cfRule>
    <cfRule type="expression" dxfId="488" priority="92" stopIfTrue="1">
      <formula>M10&gt;" "</formula>
    </cfRule>
    <cfRule type="expression" dxfId="487" priority="93" stopIfTrue="1">
      <formula>M10&gt;A</formula>
    </cfRule>
  </conditionalFormatting>
  <conditionalFormatting sqref="C7">
    <cfRule type="expression" dxfId="486" priority="88" stopIfTrue="1">
      <formula>M10&gt;0</formula>
    </cfRule>
    <cfRule type="expression" dxfId="485" priority="89" stopIfTrue="1">
      <formula>M10&gt;" "</formula>
    </cfRule>
    <cfRule type="expression" dxfId="484" priority="90" stopIfTrue="1">
      <formula>M10&gt;A</formula>
    </cfRule>
  </conditionalFormatting>
  <conditionalFormatting sqref="D10">
    <cfRule type="expression" dxfId="483" priority="85" stopIfTrue="1">
      <formula>M10&gt;0</formula>
    </cfRule>
    <cfRule type="expression" dxfId="482" priority="86" stopIfTrue="1">
      <formula>M10&gt;" "</formula>
    </cfRule>
    <cfRule type="expression" dxfId="481" priority="87" stopIfTrue="1">
      <formula>M10&gt;A</formula>
    </cfRule>
  </conditionalFormatting>
  <conditionalFormatting sqref="B15:B32">
    <cfRule type="cellIs" dxfId="480" priority="83" stopIfTrue="1" operator="equal">
      <formula>0</formula>
    </cfRule>
    <cfRule type="expression" dxfId="479" priority="84" stopIfTrue="1">
      <formula>$C15&lt;&gt;"#N/A"</formula>
    </cfRule>
  </conditionalFormatting>
  <conditionalFormatting sqref="B16:B32">
    <cfRule type="cellIs" dxfId="478" priority="81" stopIfTrue="1" operator="equal">
      <formula>0</formula>
    </cfRule>
    <cfRule type="expression" dxfId="477" priority="82" stopIfTrue="1">
      <formula>$C15&lt;&gt;"#N/A"</formula>
    </cfRule>
  </conditionalFormatting>
  <conditionalFormatting sqref="C15:F32">
    <cfRule type="cellIs" dxfId="476" priority="79" stopIfTrue="1" operator="equal">
      <formula>0</formula>
    </cfRule>
    <cfRule type="cellIs" dxfId="475" priority="80" stopIfTrue="1" operator="notEqual">
      <formula>"#N/A"</formula>
    </cfRule>
  </conditionalFormatting>
  <conditionalFormatting sqref="G15:G32">
    <cfRule type="cellIs" dxfId="474" priority="76" stopIfTrue="1" operator="between">
      <formula>40909</formula>
      <formula>41274</formula>
    </cfRule>
    <cfRule type="cellIs" dxfId="473" priority="77" stopIfTrue="1" operator="lessThan">
      <formula>33328</formula>
    </cfRule>
    <cfRule type="cellIs" dxfId="472" priority="78" stopIfTrue="1" operator="greaterThan">
      <formula>41274</formula>
    </cfRule>
  </conditionalFormatting>
  <conditionalFormatting sqref="H15:H32">
    <cfRule type="expression" priority="69" stopIfTrue="1">
      <formula>$H15=""</formula>
    </cfRule>
    <cfRule type="expression" dxfId="471" priority="70" stopIfTrue="1">
      <formula>$G15&gt;41274</formula>
    </cfRule>
    <cfRule type="expression" dxfId="470" priority="71" stopIfTrue="1">
      <formula>$G15&lt;33327</formula>
    </cfRule>
    <cfRule type="expression" dxfId="469" priority="72" stopIfTrue="1">
      <formula>$G15&lt;=41274</formula>
    </cfRule>
    <cfRule type="expression" dxfId="468" priority="73" stopIfTrue="1">
      <formula>$G15&lt;33328</formula>
    </cfRule>
    <cfRule type="expression" dxfId="467" priority="74" stopIfTrue="1">
      <formula>$G15&gt;41274</formula>
    </cfRule>
    <cfRule type="expression" dxfId="466" priority="75" stopIfTrue="1">
      <formula>$G15&lt;=41274</formula>
    </cfRule>
  </conditionalFormatting>
  <conditionalFormatting sqref="I15:I32">
    <cfRule type="expression" dxfId="465" priority="66" stopIfTrue="1">
      <formula>$G15&gt;41274</formula>
    </cfRule>
    <cfRule type="expression" dxfId="464" priority="67" stopIfTrue="1">
      <formula>$G15&lt;33327</formula>
    </cfRule>
    <cfRule type="expression" dxfId="463" priority="68" stopIfTrue="1">
      <formula>$G15&lt;=41274</formula>
    </cfRule>
  </conditionalFormatting>
  <conditionalFormatting sqref="J15:L32">
    <cfRule type="expression" dxfId="462" priority="64" stopIfTrue="1">
      <formula>$G15&lt;33327</formula>
    </cfRule>
    <cfRule type="expression" dxfId="461" priority="65" stopIfTrue="1">
      <formula>$G15&lt;=41274</formula>
    </cfRule>
  </conditionalFormatting>
  <conditionalFormatting sqref="G9">
    <cfRule type="expression" dxfId="460" priority="61" stopIfTrue="1">
      <formula>S10&gt;0</formula>
    </cfRule>
    <cfRule type="expression" dxfId="459" priority="62" stopIfTrue="1">
      <formula>S10&gt;" "</formula>
    </cfRule>
    <cfRule type="expression" dxfId="458" priority="63" stopIfTrue="1">
      <formula>S10&gt;A</formula>
    </cfRule>
  </conditionalFormatting>
  <conditionalFormatting sqref="G7">
    <cfRule type="expression" dxfId="457" priority="58" stopIfTrue="1">
      <formula>S10&gt;0</formula>
    </cfRule>
    <cfRule type="expression" dxfId="456" priority="59" stopIfTrue="1">
      <formula>S10&gt;" "</formula>
    </cfRule>
    <cfRule type="expression" dxfId="455" priority="60" stopIfTrue="1">
      <formula>S10&gt;A</formula>
    </cfRule>
  </conditionalFormatting>
  <conditionalFormatting sqref="S15:S33">
    <cfRule type="containsErrors" dxfId="454" priority="57" stopIfTrue="1">
      <formula>ISERROR(S15)</formula>
    </cfRule>
  </conditionalFormatting>
  <conditionalFormatting sqref="O15:O32">
    <cfRule type="cellIs" dxfId="453" priority="54" stopIfTrue="1" operator="between">
      <formula>1</formula>
      <formula>3000</formula>
    </cfRule>
    <cfRule type="cellIs" dxfId="452" priority="55" stopIfTrue="1" operator="between">
      <formula>3001</formula>
      <formula>6000</formula>
    </cfRule>
    <cfRule type="cellIs" dxfId="451" priority="56" stopIfTrue="1" operator="greaterThan">
      <formula>6001</formula>
    </cfRule>
  </conditionalFormatting>
  <conditionalFormatting sqref="F9">
    <cfRule type="expression" dxfId="450" priority="51" stopIfTrue="1">
      <formula>O10&gt;0</formula>
    </cfRule>
    <cfRule type="expression" dxfId="449" priority="52" stopIfTrue="1">
      <formula>O10&gt;" "</formula>
    </cfRule>
    <cfRule type="expression" dxfId="448" priority="53" stopIfTrue="1">
      <formula>O10&gt;A</formula>
    </cfRule>
  </conditionalFormatting>
  <conditionalFormatting sqref="E9">
    <cfRule type="expression" dxfId="447" priority="48" stopIfTrue="1">
      <formula>#REF!&gt;0</formula>
    </cfRule>
    <cfRule type="expression" dxfId="446" priority="49" stopIfTrue="1">
      <formula>#REF!&gt;" "</formula>
    </cfRule>
    <cfRule type="expression" dxfId="445" priority="50" stopIfTrue="1">
      <formula>#REF!&gt;A</formula>
    </cfRule>
  </conditionalFormatting>
  <conditionalFormatting sqref="F7">
    <cfRule type="expression" dxfId="444" priority="45" stopIfTrue="1">
      <formula>O10&gt;0</formula>
    </cfRule>
    <cfRule type="expression" dxfId="443" priority="46" stopIfTrue="1">
      <formula>O10&gt;" "</formula>
    </cfRule>
    <cfRule type="expression" dxfId="442" priority="47" stopIfTrue="1">
      <formula>O10&gt;A</formula>
    </cfRule>
  </conditionalFormatting>
  <conditionalFormatting sqref="E7">
    <cfRule type="expression" dxfId="441" priority="42" stopIfTrue="1">
      <formula>#REF!&gt;0</formula>
    </cfRule>
    <cfRule type="expression" dxfId="440" priority="43" stopIfTrue="1">
      <formula>#REF!&gt;" "</formula>
    </cfRule>
    <cfRule type="expression" dxfId="439" priority="44" stopIfTrue="1">
      <formula>#REF!&gt;A</formula>
    </cfRule>
  </conditionalFormatting>
  <conditionalFormatting sqref="L15:M32 N16:N32">
    <cfRule type="cellIs" dxfId="438" priority="40" stopIfTrue="1" operator="between">
      <formula>1</formula>
      <formula>150</formula>
    </cfRule>
    <cfRule type="cellIs" dxfId="437" priority="41" stopIfTrue="1" operator="between">
      <formula>151</formula>
      <formula>600</formula>
    </cfRule>
  </conditionalFormatting>
  <conditionalFormatting sqref="R15:R32">
    <cfRule type="cellIs" dxfId="436" priority="39" stopIfTrue="1" operator="greaterThan">
      <formula>1</formula>
    </cfRule>
  </conditionalFormatting>
  <conditionalFormatting sqref="R7">
    <cfRule type="cellIs" dxfId="435" priority="36" stopIfTrue="1" operator="between">
      <formula>1</formula>
      <formula>50000</formula>
    </cfRule>
    <cfRule type="expression" dxfId="434" priority="37" stopIfTrue="1">
      <formula>SUM(P33:S33)&gt;50001</formula>
    </cfRule>
    <cfRule type="cellIs" dxfId="433" priority="38" stopIfTrue="1" operator="equal">
      <formula>0</formula>
    </cfRule>
  </conditionalFormatting>
  <conditionalFormatting sqref="R7">
    <cfRule type="cellIs" dxfId="432" priority="33" stopIfTrue="1" operator="between">
      <formula>1</formula>
      <formula>50000</formula>
    </cfRule>
    <cfRule type="expression" dxfId="431" priority="34" stopIfTrue="1">
      <formula>SUM(P33:S33)&gt;50001</formula>
    </cfRule>
    <cfRule type="cellIs" dxfId="430" priority="35" stopIfTrue="1" operator="equal">
      <formula>0</formula>
    </cfRule>
  </conditionalFormatting>
  <conditionalFormatting sqref="J15:J32">
    <cfRule type="expression" dxfId="429" priority="32" stopIfTrue="1">
      <formula>$G15&gt;41274</formula>
    </cfRule>
  </conditionalFormatting>
  <conditionalFormatting sqref="J8:L8">
    <cfRule type="cellIs" dxfId="428" priority="29" stopIfTrue="1" operator="between">
      <formula>1</formula>
      <formula>50000</formula>
    </cfRule>
    <cfRule type="expression" dxfId="427" priority="30" stopIfTrue="1">
      <formula>SUM(J34:M34)&gt;50001</formula>
    </cfRule>
    <cfRule type="cellIs" dxfId="426" priority="31" stopIfTrue="1" operator="equal">
      <formula>0</formula>
    </cfRule>
  </conditionalFormatting>
  <conditionalFormatting sqref="J8:L8">
    <cfRule type="cellIs" dxfId="425" priority="26" stopIfTrue="1" operator="between">
      <formula>1</formula>
      <formula>50000</formula>
    </cfRule>
    <cfRule type="expression" dxfId="424" priority="27" stopIfTrue="1">
      <formula>SUM(J34:M34)&gt;50001</formula>
    </cfRule>
    <cfRule type="cellIs" dxfId="423" priority="28" stopIfTrue="1" operator="equal">
      <formula>0</formula>
    </cfRule>
  </conditionalFormatting>
  <conditionalFormatting sqref="T15:T32">
    <cfRule type="notContainsBlanks" dxfId="422" priority="25" stopIfTrue="1">
      <formula>LEN(TRIM(T15))&gt;0</formula>
    </cfRule>
  </conditionalFormatting>
  <conditionalFormatting sqref="B15:B32">
    <cfRule type="notContainsBlanks" dxfId="421" priority="24">
      <formula>LEN(TRIM(B15))&gt;0</formula>
    </cfRule>
  </conditionalFormatting>
  <conditionalFormatting sqref="O15">
    <cfRule type="cellIs" dxfId="420" priority="22" stopIfTrue="1" operator="equal">
      <formula>"Λίρες"</formula>
    </cfRule>
    <cfRule type="cellIs" dxfId="419" priority="23" stopIfTrue="1" operator="equal">
      <formula>"Ευρώ"</formula>
    </cfRule>
  </conditionalFormatting>
  <conditionalFormatting sqref="K15:L15">
    <cfRule type="cellIs" dxfId="418" priority="19" stopIfTrue="1" operator="between">
      <formula>1</formula>
      <formula>125</formula>
    </cfRule>
    <cfRule type="cellIs" dxfId="417" priority="20" stopIfTrue="1" operator="between">
      <formula>126</formula>
      <formula>150</formula>
    </cfRule>
    <cfRule type="cellIs" dxfId="416" priority="21" stopIfTrue="1" operator="greaterThan">
      <formula>150</formula>
    </cfRule>
  </conditionalFormatting>
  <conditionalFormatting sqref="M15">
    <cfRule type="cellIs" dxfId="415" priority="16" stopIfTrue="1" operator="between">
      <formula>1</formula>
      <formula>80</formula>
    </cfRule>
    <cfRule type="cellIs" dxfId="414" priority="17" stopIfTrue="1" operator="between">
      <formula>81</formula>
      <formula>150</formula>
    </cfRule>
    <cfRule type="cellIs" dxfId="413" priority="18" stopIfTrue="1" operator="greaterThan">
      <formula>150</formula>
    </cfRule>
  </conditionalFormatting>
  <conditionalFormatting sqref="C15:D32">
    <cfRule type="cellIs" dxfId="412" priority="14" stopIfTrue="1" operator="equal">
      <formula>0</formula>
    </cfRule>
    <cfRule type="cellIs" dxfId="411" priority="15" stopIfTrue="1" operator="notEqual">
      <formula>"#N/A"</formula>
    </cfRule>
  </conditionalFormatting>
  <conditionalFormatting sqref="G15:G32">
    <cfRule type="cellIs" dxfId="410" priority="11" stopIfTrue="1" operator="lessThan">
      <formula>33328</formula>
    </cfRule>
    <cfRule type="cellIs" dxfId="409" priority="12" stopIfTrue="1" operator="greaterThanOrEqual">
      <formula>39448</formula>
    </cfRule>
    <cfRule type="cellIs" dxfId="408" priority="13" stopIfTrue="1" operator="lessThan">
      <formula>39448</formula>
    </cfRule>
  </conditionalFormatting>
  <conditionalFormatting sqref="H15:H32">
    <cfRule type="expression" dxfId="407" priority="8" stopIfTrue="1">
      <formula>$G15&lt;33328</formula>
    </cfRule>
    <cfRule type="expression" dxfId="406" priority="9" stopIfTrue="1">
      <formula>$G15&gt;39447</formula>
    </cfRule>
    <cfRule type="expression" dxfId="405" priority="10" stopIfTrue="1">
      <formula>$G15&lt;39448</formula>
    </cfRule>
  </conditionalFormatting>
  <conditionalFormatting sqref="I15:I32">
    <cfRule type="expression" dxfId="404" priority="5" stopIfTrue="1">
      <formula>$G15&gt;39447</formula>
    </cfRule>
    <cfRule type="expression" dxfId="403" priority="6" stopIfTrue="1">
      <formula>$G15&lt;33327</formula>
    </cfRule>
    <cfRule type="expression" dxfId="402" priority="7" stopIfTrue="1">
      <formula>$G15&gt;33328</formula>
    </cfRule>
  </conditionalFormatting>
  <conditionalFormatting sqref="J15:J32">
    <cfRule type="expression" dxfId="401" priority="2" stopIfTrue="1">
      <formula>$G15&gt;39447</formula>
    </cfRule>
    <cfRule type="expression" dxfId="400" priority="3" stopIfTrue="1">
      <formula>$G15&lt;33327</formula>
    </cfRule>
    <cfRule type="expression" dxfId="399" priority="4" stopIfTrue="1">
      <formula>$G15&lt;39448</formula>
    </cfRule>
  </conditionalFormatting>
  <conditionalFormatting sqref="B15:F32">
    <cfRule type="notContainsBlanks" dxfId="398" priority="1">
      <formula>LEN(TRIM(B15))&gt;0</formula>
    </cfRule>
  </conditionalFormatting>
  <dataValidations count="25">
    <dataValidation type="date" allowBlank="1" showInputMessage="1" showErrorMessage="1" errorTitle="ΛΑΘΟΣ ΗΜΕΡΟΜΗΝΙΑ" error="Ελέγξετε την ημερομηνία._x000a_(Περίοδος 1/1/2018-31/12/2018)_x000a_" promptTitle="ΠΕΡΙΟΔΟΣ ΤΕΛΕΥΤ. ΜΗΝΑ ΕΡΓΑΣΙΑΣ" prompt="Καταχωρήστε την περίοδο του τελευταίου μήνα που εργάστηκε ο υπάλληλος." sqref="G15:G32" xr:uid="{00000000-0002-0000-0900-000000000000}">
      <formula1>43282</formula1>
      <formula2>43465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00000000-0002-0000-0900-000001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xr:uid="{00000000-0002-0000-0900-000002000000}">
      <formula1>0</formula1>
      <formula2>125</formula2>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5:C32" xr:uid="{00000000-0002-0000-0900-000003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0000000-0002-0000-0900-000004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B32" xr:uid="{00000000-0002-0000-0900-000005000000}">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900-000006000000}"/>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00000000-0002-0000-0900-000007000000}"/>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0000000-0002-0000-0900-000008000000}"/>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00000000-0002-0000-0900-000009000000}"/>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xr:uid="{00000000-0002-0000-0900-00000A000000}">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00000000-0002-0000-0900-00000B000000}">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0000000-0002-0000-0900-00000C000000}">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0000000-0002-0000-0900-00000D000000}">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00000000-0002-0000-0900-00000E000000}">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00000000-0002-0000-0900-00000F000000}"/>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00000000-0002-0000-0900-000010000000}"/>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H15:H32" xr:uid="{00000000-0002-0000-0900-000011000000}">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0000000-0002-0000-0900-000012000000}"/>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00000000-0002-0000-0900-000013000000}"/>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0000000-0002-0000-0900-000014000000}">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00000000-0002-0000-0900-000015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00000000-0002-0000-0900-000016000000}"/>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0000000-0002-0000-0900-000017000000}">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00000000-0002-0000-0900-000018000000}">
      <formula1>0</formula1>
      <formula2>150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0"/>
  <sheetViews>
    <sheetView showGridLines="0" workbookViewId="0">
      <selection activeCell="F9" sqref="F9"/>
    </sheetView>
  </sheetViews>
  <sheetFormatPr defaultColWidth="11.5703125" defaultRowHeight="15" x14ac:dyDescent="0.25"/>
  <cols>
    <col min="1" max="1" width="4.140625" style="32" bestFit="1" customWidth="1"/>
    <col min="2" max="2" width="11.5703125" style="33" customWidth="1"/>
    <col min="3" max="3" width="12" style="33" customWidth="1"/>
    <col min="4" max="4" width="12.7109375" style="33" customWidth="1"/>
    <col min="5" max="5" width="18.28515625" style="33" customWidth="1"/>
    <col min="6" max="6" width="6.5703125" style="33" customWidth="1"/>
    <col min="7" max="7" width="9.85546875" style="33" customWidth="1"/>
    <col min="8" max="8" width="11.42578125" style="39" bestFit="1" customWidth="1"/>
    <col min="9" max="9" width="5.85546875" style="3" customWidth="1"/>
    <col min="10" max="10" width="10.28515625" style="34" customWidth="1"/>
    <col min="11" max="11" width="11.42578125" style="34" bestFit="1" customWidth="1"/>
    <col min="12" max="12" width="8.28515625" style="34" bestFit="1" customWidth="1"/>
    <col min="13" max="13" width="8.28515625" style="35" customWidth="1"/>
    <col min="14" max="14" width="10.42578125" style="3" customWidth="1"/>
    <col min="15" max="15" width="14.5703125" style="3" customWidth="1"/>
    <col min="16" max="16384" width="11.5703125" style="3"/>
  </cols>
  <sheetData>
    <row r="1" spans="1:256" s="108" customFormat="1" ht="26.25" customHeight="1" x14ac:dyDescent="0.25">
      <c r="A1" s="232"/>
      <c r="B1" s="540" t="s">
        <v>60</v>
      </c>
      <c r="C1" s="540"/>
      <c r="D1" s="540"/>
      <c r="E1" s="540"/>
      <c r="F1" s="540"/>
      <c r="G1" s="540"/>
      <c r="H1" s="540"/>
      <c r="I1" s="228"/>
      <c r="J1" s="228"/>
      <c r="K1" s="228"/>
      <c r="L1" s="228"/>
      <c r="M1" s="542" t="s">
        <v>4560</v>
      </c>
      <c r="N1" s="543"/>
      <c r="O1" s="268" t="s">
        <v>4566</v>
      </c>
      <c r="P1" s="229"/>
      <c r="Q1" s="307"/>
      <c r="R1" s="306">
        <v>43524</v>
      </c>
      <c r="S1" s="203"/>
      <c r="T1" s="203"/>
    </row>
    <row r="2" spans="1:256" s="108" customFormat="1" ht="6" customHeight="1" x14ac:dyDescent="0.2">
      <c r="A2" s="231"/>
      <c r="B2" s="541"/>
      <c r="C2" s="541"/>
      <c r="D2" s="541"/>
      <c r="E2" s="541"/>
      <c r="F2" s="541"/>
      <c r="G2" s="541"/>
      <c r="H2" s="541"/>
      <c r="N2" s="255"/>
      <c r="O2" s="269" t="s">
        <v>4588</v>
      </c>
      <c r="P2" s="230"/>
      <c r="Q2" s="230"/>
      <c r="R2" s="230"/>
      <c r="S2" s="230"/>
      <c r="T2" s="230"/>
    </row>
    <row r="3" spans="1:256" s="108" customFormat="1" ht="20.25" customHeight="1" x14ac:dyDescent="0.2">
      <c r="A3" s="256"/>
      <c r="B3" s="545" t="s">
        <v>4590</v>
      </c>
      <c r="C3" s="545"/>
      <c r="D3" s="545"/>
      <c r="E3" s="545"/>
      <c r="F3" s="545"/>
      <c r="G3" s="545"/>
      <c r="H3" s="546"/>
      <c r="I3" s="547" t="s">
        <v>4559</v>
      </c>
      <c r="J3" s="548"/>
      <c r="K3" s="548"/>
      <c r="L3" s="548"/>
      <c r="M3" s="548"/>
      <c r="N3" s="549"/>
      <c r="O3" s="110"/>
      <c r="P3" s="230"/>
      <c r="Q3" s="230"/>
      <c r="R3" s="230"/>
      <c r="S3" s="230"/>
      <c r="T3" s="230"/>
    </row>
    <row r="4" spans="1:256" ht="9.75" customHeight="1" x14ac:dyDescent="0.2">
      <c r="A4" s="234"/>
      <c r="B4" s="235"/>
      <c r="C4" s="705"/>
      <c r="D4" s="705"/>
      <c r="E4" s="705"/>
      <c r="F4" s="705"/>
      <c r="G4" s="299"/>
      <c r="H4" s="235"/>
      <c r="I4" s="702"/>
      <c r="J4" s="703"/>
      <c r="K4" s="703"/>
      <c r="L4" s="703"/>
      <c r="M4" s="703"/>
      <c r="N4" s="704"/>
      <c r="P4" s="233"/>
      <c r="Q4" s="233"/>
      <c r="R4" s="233"/>
      <c r="S4" s="233"/>
      <c r="T4" s="233"/>
      <c r="U4" s="233"/>
      <c r="V4" s="233"/>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s="23" customFormat="1" ht="12.75" customHeight="1" x14ac:dyDescent="0.2">
      <c r="A5" s="515" t="s">
        <v>22</v>
      </c>
      <c r="B5" s="558" t="s">
        <v>23</v>
      </c>
      <c r="C5" s="558" t="s">
        <v>33</v>
      </c>
      <c r="D5" s="560" t="s">
        <v>34</v>
      </c>
      <c r="E5" s="562"/>
      <c r="F5" s="718" t="s">
        <v>4565</v>
      </c>
      <c r="G5" s="713" t="s">
        <v>4587</v>
      </c>
      <c r="H5" s="245" t="s">
        <v>0</v>
      </c>
      <c r="I5" s="247" t="s">
        <v>39</v>
      </c>
      <c r="J5" s="248" t="s">
        <v>40</v>
      </c>
      <c r="K5" s="249"/>
      <c r="L5" s="710" t="s">
        <v>4586</v>
      </c>
      <c r="M5" s="250" t="s">
        <v>43</v>
      </c>
      <c r="N5" s="257" t="s">
        <v>44</v>
      </c>
      <c r="O5" s="4"/>
      <c r="P5" s="233"/>
      <c r="Q5" s="233"/>
      <c r="R5" s="233"/>
      <c r="S5" s="233"/>
      <c r="T5" s="233"/>
      <c r="U5" s="233"/>
      <c r="V5" s="233"/>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6" s="23" customFormat="1" ht="12.75" x14ac:dyDescent="0.2">
      <c r="A6" s="341"/>
      <c r="B6" s="344"/>
      <c r="C6" s="344"/>
      <c r="D6" s="349"/>
      <c r="E6" s="351"/>
      <c r="F6" s="719"/>
      <c r="G6" s="714"/>
      <c r="H6" s="37" t="s">
        <v>38</v>
      </c>
      <c r="I6" s="227">
        <v>0</v>
      </c>
      <c r="J6" s="24">
        <v>1.04E-2</v>
      </c>
      <c r="K6" s="25" t="s">
        <v>41</v>
      </c>
      <c r="L6" s="711"/>
      <c r="M6" s="26" t="s">
        <v>47</v>
      </c>
      <c r="N6" s="71" t="s">
        <v>48</v>
      </c>
      <c r="O6" s="721" t="str">
        <f>IF(AND(M8="",L9&lt;&gt;""),"Συμπληρώστε 5 στο κελί L8 αν η εργασία είναι πενθήμερη ή 6 αν η εργασία είναι εξαήμερη","")</f>
        <v/>
      </c>
      <c r="P6" s="721"/>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6" s="23" customFormat="1" ht="12" customHeight="1" thickBot="1" x14ac:dyDescent="0.25">
      <c r="A7" s="341"/>
      <c r="B7" s="344"/>
      <c r="C7" s="344"/>
      <c r="D7" s="349"/>
      <c r="E7" s="351"/>
      <c r="F7" s="719"/>
      <c r="G7" s="714"/>
      <c r="H7" s="246" t="s">
        <v>45</v>
      </c>
      <c r="I7" s="251"/>
      <c r="J7" s="252">
        <v>160</v>
      </c>
      <c r="K7" s="253"/>
      <c r="L7" s="711"/>
      <c r="M7" s="265" t="s">
        <v>50</v>
      </c>
      <c r="N7" s="258"/>
      <c r="O7" s="721"/>
      <c r="P7" s="721"/>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6" s="30" customFormat="1" ht="18" customHeight="1" thickBot="1" x14ac:dyDescent="0.25">
      <c r="A8" s="516"/>
      <c r="B8" s="559"/>
      <c r="C8" s="559"/>
      <c r="D8" s="563"/>
      <c r="E8" s="565"/>
      <c r="F8" s="720"/>
      <c r="G8" s="715"/>
      <c r="H8" s="242" t="s">
        <v>51</v>
      </c>
      <c r="I8" s="242" t="s">
        <v>51</v>
      </c>
      <c r="J8" s="243">
        <v>15411.21</v>
      </c>
      <c r="K8" s="244" t="s">
        <v>51</v>
      </c>
      <c r="L8" s="712"/>
      <c r="M8" s="302"/>
      <c r="N8" s="264" t="s">
        <v>51</v>
      </c>
      <c r="O8" s="721"/>
      <c r="P8" s="721"/>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6" s="31" customFormat="1" ht="20.100000000000001" customHeight="1" x14ac:dyDescent="0.2">
      <c r="A9" s="236">
        <v>1</v>
      </c>
      <c r="B9" s="103"/>
      <c r="C9" s="105"/>
      <c r="D9" s="708"/>
      <c r="E9" s="709"/>
      <c r="F9" s="270"/>
      <c r="G9" s="303"/>
      <c r="H9" s="237"/>
      <c r="I9" s="238" t="str">
        <f t="shared" ref="I9:I26" si="0">IF(H9&gt;0,IF(O9="",IF(H9*$I$6&gt;$I$7,SUM(H9*$I$6),$I$7)," "),"")</f>
        <v/>
      </c>
      <c r="J9" s="301" t="str">
        <f t="shared" ref="J9:J26" si="1">IF(H9&gt;0,IF(O9="",IF((H9+I9)&gt;$J$8,SUM((H9+I9)*$J$6),($J$7))," "),"")</f>
        <v/>
      </c>
      <c r="K9" s="301" t="str">
        <f t="shared" ref="K9:K26" si="2">IF(H9&gt;0,IF(O9="",SUM(H9:J9)," "),"")</f>
        <v/>
      </c>
      <c r="L9" s="240"/>
      <c r="M9" s="66" t="str">
        <f t="shared" ref="M9:M26" si="3">IF(L9&gt;0,IF(O9="",IF($M$8=5,"247",IF($M$8=6,"299",FALSE))," "),"")</f>
        <v/>
      </c>
      <c r="N9" s="267" t="str">
        <f t="shared" ref="N9:N26" si="4">IF(L9&gt;0,IF(O9="",(K9*L9)/M9," "),"")</f>
        <v/>
      </c>
      <c r="O9" s="722" t="str">
        <f t="shared" ref="O9:O26" si="5">IF(AND(OR(B9&lt;&gt;"",C9&lt;&gt;""),D9&lt;&gt;"",H9&lt;&gt;"",F9=""), "Επιλέξτε ΝΑΙ/ΟΧΙ αν είναι Κρατικός Αξιωματούχος",IF(AND(OR(B9&lt;&gt;"",C9&lt;&gt;""),D9&lt;&gt;"",H9&lt;&gt;"",F9&lt;&gt;"",G9=""),"Καταχωρήστε ημερ. έναρξης πληρωθείσας άδειας",""))</f>
        <v/>
      </c>
      <c r="P9" s="722"/>
      <c r="Q9" s="722"/>
      <c r="R9" s="722"/>
      <c r="S9" s="31" t="str">
        <f t="shared" ref="S9:S26" si="6">+IF(AND(B9="",C9=""),"",IF(AND(F9="ΝΑΙ",G9&gt;$R$1,G9&lt;&gt;""),"ΓΛ44Β",IF(OR(AND(F9="ΝΑΙ",G9&lt;$R$1,G9&lt;&gt;""),F9="OXI"),"ΓΛ44 ΙΖ","")))</f>
        <v/>
      </c>
    </row>
    <row r="10" spans="1:256" s="4" customFormat="1" ht="20.100000000000001" customHeight="1" x14ac:dyDescent="0.2">
      <c r="A10" s="52">
        <v>2</v>
      </c>
      <c r="B10" s="103"/>
      <c r="C10" s="105"/>
      <c r="D10" s="706"/>
      <c r="E10" s="707"/>
      <c r="F10" s="270"/>
      <c r="G10" s="303"/>
      <c r="H10" s="44"/>
      <c r="I10" s="238" t="str">
        <f t="shared" si="0"/>
        <v/>
      </c>
      <c r="J10" s="301" t="str">
        <f t="shared" si="1"/>
        <v/>
      </c>
      <c r="K10" s="301" t="str">
        <f t="shared" si="2"/>
        <v/>
      </c>
      <c r="L10" s="41"/>
      <c r="M10" s="66" t="str">
        <f t="shared" si="3"/>
        <v/>
      </c>
      <c r="N10" s="267" t="str">
        <f t="shared" si="4"/>
        <v/>
      </c>
      <c r="O10" s="723" t="str">
        <f t="shared" si="5"/>
        <v/>
      </c>
      <c r="P10" s="722"/>
      <c r="Q10" s="722"/>
      <c r="R10" s="722"/>
      <c r="S10" s="31" t="str">
        <f t="shared" si="6"/>
        <v/>
      </c>
    </row>
    <row r="11" spans="1:256" s="4" customFormat="1" ht="20.100000000000001" customHeight="1" x14ac:dyDescent="0.2">
      <c r="A11" s="52">
        <v>3</v>
      </c>
      <c r="B11" s="103"/>
      <c r="C11" s="105"/>
      <c r="D11" s="706"/>
      <c r="E11" s="707"/>
      <c r="F11" s="270"/>
      <c r="G11" s="303"/>
      <c r="H11" s="44"/>
      <c r="I11" s="238" t="str">
        <f t="shared" si="0"/>
        <v/>
      </c>
      <c r="J11" s="301" t="str">
        <f t="shared" si="1"/>
        <v/>
      </c>
      <c r="K11" s="301" t="str">
        <f t="shared" si="2"/>
        <v/>
      </c>
      <c r="L11" s="41"/>
      <c r="M11" s="66" t="str">
        <f t="shared" si="3"/>
        <v/>
      </c>
      <c r="N11" s="267" t="str">
        <f t="shared" si="4"/>
        <v/>
      </c>
      <c r="O11" s="723" t="str">
        <f t="shared" si="5"/>
        <v/>
      </c>
      <c r="P11" s="722"/>
      <c r="Q11" s="722"/>
      <c r="R11" s="722"/>
      <c r="S11" s="31" t="str">
        <f t="shared" si="6"/>
        <v/>
      </c>
    </row>
    <row r="12" spans="1:256" s="4" customFormat="1" ht="20.100000000000001" customHeight="1" x14ac:dyDescent="0.2">
      <c r="A12" s="52">
        <v>4</v>
      </c>
      <c r="B12" s="103"/>
      <c r="C12" s="105"/>
      <c r="D12" s="706"/>
      <c r="E12" s="707"/>
      <c r="F12" s="270"/>
      <c r="G12" s="303"/>
      <c r="H12" s="44"/>
      <c r="I12" s="238" t="str">
        <f t="shared" si="0"/>
        <v/>
      </c>
      <c r="J12" s="301" t="str">
        <f t="shared" si="1"/>
        <v/>
      </c>
      <c r="K12" s="301" t="str">
        <f t="shared" si="2"/>
        <v/>
      </c>
      <c r="L12" s="41"/>
      <c r="M12" s="66" t="str">
        <f t="shared" si="3"/>
        <v/>
      </c>
      <c r="N12" s="267" t="str">
        <f t="shared" si="4"/>
        <v/>
      </c>
      <c r="O12" s="723" t="str">
        <f t="shared" si="5"/>
        <v/>
      </c>
      <c r="P12" s="722"/>
      <c r="Q12" s="722"/>
      <c r="R12" s="722"/>
      <c r="S12" s="31" t="str">
        <f t="shared" si="6"/>
        <v/>
      </c>
    </row>
    <row r="13" spans="1:256" s="4" customFormat="1" ht="20.100000000000001" customHeight="1" x14ac:dyDescent="0.2">
      <c r="A13" s="52">
        <v>5</v>
      </c>
      <c r="B13" s="103"/>
      <c r="C13" s="105"/>
      <c r="D13" s="706"/>
      <c r="E13" s="707"/>
      <c r="F13" s="270"/>
      <c r="G13" s="303"/>
      <c r="H13" s="44"/>
      <c r="I13" s="238" t="str">
        <f t="shared" si="0"/>
        <v/>
      </c>
      <c r="J13" s="301" t="str">
        <f t="shared" si="1"/>
        <v/>
      </c>
      <c r="K13" s="301" t="str">
        <f t="shared" si="2"/>
        <v/>
      </c>
      <c r="L13" s="41"/>
      <c r="M13" s="66" t="str">
        <f t="shared" si="3"/>
        <v/>
      </c>
      <c r="N13" s="267" t="str">
        <f t="shared" si="4"/>
        <v/>
      </c>
      <c r="O13" s="723" t="str">
        <f t="shared" si="5"/>
        <v/>
      </c>
      <c r="P13" s="722"/>
      <c r="Q13" s="722"/>
      <c r="R13" s="722"/>
      <c r="S13" s="31" t="str">
        <f t="shared" si="6"/>
        <v/>
      </c>
    </row>
    <row r="14" spans="1:256" s="4" customFormat="1" ht="20.100000000000001" customHeight="1" x14ac:dyDescent="0.2">
      <c r="A14" s="52">
        <v>6</v>
      </c>
      <c r="B14" s="103"/>
      <c r="C14" s="105"/>
      <c r="D14" s="706"/>
      <c r="E14" s="707"/>
      <c r="F14" s="270"/>
      <c r="G14" s="303"/>
      <c r="H14" s="44"/>
      <c r="I14" s="238" t="str">
        <f t="shared" si="0"/>
        <v/>
      </c>
      <c r="J14" s="301" t="str">
        <f t="shared" si="1"/>
        <v/>
      </c>
      <c r="K14" s="301" t="str">
        <f t="shared" si="2"/>
        <v/>
      </c>
      <c r="L14" s="41"/>
      <c r="M14" s="66" t="str">
        <f t="shared" si="3"/>
        <v/>
      </c>
      <c r="N14" s="267" t="str">
        <f t="shared" si="4"/>
        <v/>
      </c>
      <c r="O14" s="723" t="str">
        <f t="shared" si="5"/>
        <v/>
      </c>
      <c r="P14" s="722"/>
      <c r="Q14" s="722"/>
      <c r="R14" s="722"/>
      <c r="S14" s="31" t="str">
        <f t="shared" si="6"/>
        <v/>
      </c>
    </row>
    <row r="15" spans="1:256" s="4" customFormat="1" ht="20.100000000000001" customHeight="1" x14ac:dyDescent="0.2">
      <c r="A15" s="52">
        <v>7</v>
      </c>
      <c r="B15" s="103"/>
      <c r="C15" s="105"/>
      <c r="D15" s="706"/>
      <c r="E15" s="707"/>
      <c r="F15" s="270"/>
      <c r="G15" s="303"/>
      <c r="H15" s="44"/>
      <c r="I15" s="238" t="str">
        <f t="shared" si="0"/>
        <v/>
      </c>
      <c r="J15" s="301" t="str">
        <f t="shared" si="1"/>
        <v/>
      </c>
      <c r="K15" s="301" t="str">
        <f t="shared" si="2"/>
        <v/>
      </c>
      <c r="L15" s="41"/>
      <c r="M15" s="66" t="str">
        <f t="shared" si="3"/>
        <v/>
      </c>
      <c r="N15" s="267" t="str">
        <f t="shared" si="4"/>
        <v/>
      </c>
      <c r="O15" s="723" t="str">
        <f t="shared" si="5"/>
        <v/>
      </c>
      <c r="P15" s="722"/>
      <c r="Q15" s="722"/>
      <c r="R15" s="722"/>
      <c r="S15" s="31" t="str">
        <f t="shared" si="6"/>
        <v/>
      </c>
    </row>
    <row r="16" spans="1:256" s="4" customFormat="1" ht="20.100000000000001" customHeight="1" x14ac:dyDescent="0.2">
      <c r="A16" s="52">
        <v>8</v>
      </c>
      <c r="B16" s="103"/>
      <c r="C16" s="105"/>
      <c r="D16" s="706"/>
      <c r="E16" s="707"/>
      <c r="F16" s="270"/>
      <c r="G16" s="303"/>
      <c r="H16" s="44"/>
      <c r="I16" s="238" t="str">
        <f t="shared" si="0"/>
        <v/>
      </c>
      <c r="J16" s="301" t="str">
        <f t="shared" si="1"/>
        <v/>
      </c>
      <c r="K16" s="301" t="str">
        <f t="shared" si="2"/>
        <v/>
      </c>
      <c r="L16" s="41"/>
      <c r="M16" s="66" t="str">
        <f t="shared" si="3"/>
        <v/>
      </c>
      <c r="N16" s="267" t="str">
        <f t="shared" si="4"/>
        <v/>
      </c>
      <c r="O16" s="723" t="str">
        <f t="shared" si="5"/>
        <v/>
      </c>
      <c r="P16" s="722"/>
      <c r="Q16" s="722"/>
      <c r="R16" s="722"/>
      <c r="S16" s="31" t="str">
        <f t="shared" si="6"/>
        <v/>
      </c>
    </row>
    <row r="17" spans="1:19" s="4" customFormat="1" ht="20.100000000000001" customHeight="1" x14ac:dyDescent="0.2">
      <c r="A17" s="52">
        <v>9</v>
      </c>
      <c r="B17" s="103"/>
      <c r="C17" s="105"/>
      <c r="D17" s="706"/>
      <c r="E17" s="707"/>
      <c r="F17" s="270"/>
      <c r="G17" s="303"/>
      <c r="H17" s="44"/>
      <c r="I17" s="238" t="str">
        <f t="shared" si="0"/>
        <v/>
      </c>
      <c r="J17" s="301" t="str">
        <f t="shared" si="1"/>
        <v/>
      </c>
      <c r="K17" s="301" t="str">
        <f t="shared" si="2"/>
        <v/>
      </c>
      <c r="L17" s="41"/>
      <c r="M17" s="66" t="str">
        <f t="shared" si="3"/>
        <v/>
      </c>
      <c r="N17" s="267" t="str">
        <f t="shared" si="4"/>
        <v/>
      </c>
      <c r="O17" s="723" t="str">
        <f t="shared" si="5"/>
        <v/>
      </c>
      <c r="P17" s="722"/>
      <c r="Q17" s="722"/>
      <c r="R17" s="722"/>
      <c r="S17" s="31" t="str">
        <f t="shared" si="6"/>
        <v/>
      </c>
    </row>
    <row r="18" spans="1:19" s="4" customFormat="1" ht="20.100000000000001" customHeight="1" x14ac:dyDescent="0.2">
      <c r="A18" s="52">
        <v>10</v>
      </c>
      <c r="B18" s="103"/>
      <c r="C18" s="105"/>
      <c r="D18" s="706"/>
      <c r="E18" s="707"/>
      <c r="F18" s="270"/>
      <c r="G18" s="303"/>
      <c r="H18" s="44"/>
      <c r="I18" s="238" t="str">
        <f t="shared" si="0"/>
        <v/>
      </c>
      <c r="J18" s="301" t="str">
        <f t="shared" si="1"/>
        <v/>
      </c>
      <c r="K18" s="301" t="str">
        <f t="shared" si="2"/>
        <v/>
      </c>
      <c r="L18" s="41"/>
      <c r="M18" s="66" t="str">
        <f t="shared" si="3"/>
        <v/>
      </c>
      <c r="N18" s="267" t="str">
        <f t="shared" si="4"/>
        <v/>
      </c>
      <c r="O18" s="723" t="str">
        <f t="shared" si="5"/>
        <v/>
      </c>
      <c r="P18" s="722"/>
      <c r="Q18" s="722"/>
      <c r="R18" s="722"/>
      <c r="S18" s="31" t="str">
        <f t="shared" si="6"/>
        <v/>
      </c>
    </row>
    <row r="19" spans="1:19" s="4" customFormat="1" ht="20.100000000000001" customHeight="1" x14ac:dyDescent="0.2">
      <c r="A19" s="53">
        <v>11</v>
      </c>
      <c r="B19" s="103"/>
      <c r="C19" s="105"/>
      <c r="D19" s="706"/>
      <c r="E19" s="707"/>
      <c r="F19" s="270"/>
      <c r="G19" s="303"/>
      <c r="H19" s="44"/>
      <c r="I19" s="238" t="str">
        <f t="shared" si="0"/>
        <v/>
      </c>
      <c r="J19" s="301" t="str">
        <f t="shared" si="1"/>
        <v/>
      </c>
      <c r="K19" s="301" t="str">
        <f t="shared" si="2"/>
        <v/>
      </c>
      <c r="L19" s="41"/>
      <c r="M19" s="66" t="str">
        <f t="shared" si="3"/>
        <v/>
      </c>
      <c r="N19" s="267" t="str">
        <f t="shared" si="4"/>
        <v/>
      </c>
      <c r="O19" s="723" t="str">
        <f t="shared" si="5"/>
        <v/>
      </c>
      <c r="P19" s="722"/>
      <c r="Q19" s="722"/>
      <c r="R19" s="722"/>
      <c r="S19" s="31" t="str">
        <f t="shared" si="6"/>
        <v/>
      </c>
    </row>
    <row r="20" spans="1:19" s="4" customFormat="1" ht="20.100000000000001" customHeight="1" x14ac:dyDescent="0.2">
      <c r="A20" s="52">
        <v>12</v>
      </c>
      <c r="B20" s="103"/>
      <c r="C20" s="105"/>
      <c r="D20" s="706"/>
      <c r="E20" s="707"/>
      <c r="F20" s="270"/>
      <c r="G20" s="303"/>
      <c r="H20" s="44"/>
      <c r="I20" s="238" t="str">
        <f t="shared" si="0"/>
        <v/>
      </c>
      <c r="J20" s="301" t="str">
        <f t="shared" si="1"/>
        <v/>
      </c>
      <c r="K20" s="301" t="str">
        <f t="shared" si="2"/>
        <v/>
      </c>
      <c r="L20" s="41"/>
      <c r="M20" s="66" t="str">
        <f t="shared" si="3"/>
        <v/>
      </c>
      <c r="N20" s="267" t="str">
        <f t="shared" si="4"/>
        <v/>
      </c>
      <c r="O20" s="723" t="str">
        <f t="shared" si="5"/>
        <v/>
      </c>
      <c r="P20" s="722"/>
      <c r="Q20" s="722"/>
      <c r="R20" s="722"/>
      <c r="S20" s="31" t="str">
        <f t="shared" si="6"/>
        <v/>
      </c>
    </row>
    <row r="21" spans="1:19" s="4" customFormat="1" ht="20.100000000000001" customHeight="1" x14ac:dyDescent="0.2">
      <c r="A21" s="52">
        <v>13</v>
      </c>
      <c r="B21" s="103"/>
      <c r="C21" s="105"/>
      <c r="D21" s="706"/>
      <c r="E21" s="707"/>
      <c r="F21" s="270"/>
      <c r="G21" s="303"/>
      <c r="H21" s="44"/>
      <c r="I21" s="238" t="str">
        <f t="shared" si="0"/>
        <v/>
      </c>
      <c r="J21" s="301" t="str">
        <f t="shared" si="1"/>
        <v/>
      </c>
      <c r="K21" s="301" t="str">
        <f t="shared" si="2"/>
        <v/>
      </c>
      <c r="L21" s="41"/>
      <c r="M21" s="66" t="str">
        <f t="shared" si="3"/>
        <v/>
      </c>
      <c r="N21" s="267" t="str">
        <f t="shared" si="4"/>
        <v/>
      </c>
      <c r="O21" s="723" t="str">
        <f t="shared" si="5"/>
        <v/>
      </c>
      <c r="P21" s="722"/>
      <c r="Q21" s="722"/>
      <c r="R21" s="722"/>
      <c r="S21" s="31" t="str">
        <f t="shared" si="6"/>
        <v/>
      </c>
    </row>
    <row r="22" spans="1:19" s="4" customFormat="1" ht="20.100000000000001" customHeight="1" x14ac:dyDescent="0.2">
      <c r="A22" s="52">
        <v>14</v>
      </c>
      <c r="B22" s="103"/>
      <c r="C22" s="105"/>
      <c r="D22" s="706"/>
      <c r="E22" s="707"/>
      <c r="F22" s="270"/>
      <c r="G22" s="303"/>
      <c r="H22" s="44"/>
      <c r="I22" s="238" t="str">
        <f t="shared" si="0"/>
        <v/>
      </c>
      <c r="J22" s="301" t="str">
        <f t="shared" si="1"/>
        <v/>
      </c>
      <c r="K22" s="301" t="str">
        <f t="shared" si="2"/>
        <v/>
      </c>
      <c r="L22" s="41"/>
      <c r="M22" s="66" t="str">
        <f t="shared" si="3"/>
        <v/>
      </c>
      <c r="N22" s="267" t="str">
        <f t="shared" si="4"/>
        <v/>
      </c>
      <c r="O22" s="723" t="str">
        <f t="shared" si="5"/>
        <v/>
      </c>
      <c r="P22" s="722"/>
      <c r="Q22" s="722"/>
      <c r="R22" s="722"/>
      <c r="S22" s="31" t="str">
        <f t="shared" si="6"/>
        <v/>
      </c>
    </row>
    <row r="23" spans="1:19" s="4" customFormat="1" ht="20.100000000000001" customHeight="1" x14ac:dyDescent="0.2">
      <c r="A23" s="52">
        <v>15</v>
      </c>
      <c r="B23" s="103"/>
      <c r="C23" s="105"/>
      <c r="D23" s="706"/>
      <c r="E23" s="707"/>
      <c r="F23" s="270"/>
      <c r="G23" s="303"/>
      <c r="H23" s="44"/>
      <c r="I23" s="238" t="str">
        <f t="shared" si="0"/>
        <v/>
      </c>
      <c r="J23" s="301" t="str">
        <f t="shared" si="1"/>
        <v/>
      </c>
      <c r="K23" s="301" t="str">
        <f t="shared" si="2"/>
        <v/>
      </c>
      <c r="L23" s="41"/>
      <c r="M23" s="66" t="str">
        <f t="shared" si="3"/>
        <v/>
      </c>
      <c r="N23" s="267" t="str">
        <f t="shared" si="4"/>
        <v/>
      </c>
      <c r="O23" s="723" t="str">
        <f t="shared" si="5"/>
        <v/>
      </c>
      <c r="P23" s="722"/>
      <c r="Q23" s="722"/>
      <c r="R23" s="722"/>
      <c r="S23" s="31" t="str">
        <f t="shared" si="6"/>
        <v/>
      </c>
    </row>
    <row r="24" spans="1:19" s="4" customFormat="1" ht="20.100000000000001" customHeight="1" x14ac:dyDescent="0.2">
      <c r="A24" s="52">
        <v>16</v>
      </c>
      <c r="B24" s="103"/>
      <c r="C24" s="105"/>
      <c r="D24" s="706"/>
      <c r="E24" s="707"/>
      <c r="F24" s="270"/>
      <c r="G24" s="303"/>
      <c r="H24" s="44"/>
      <c r="I24" s="238" t="str">
        <f t="shared" si="0"/>
        <v/>
      </c>
      <c r="J24" s="301" t="str">
        <f t="shared" si="1"/>
        <v/>
      </c>
      <c r="K24" s="301" t="str">
        <f t="shared" si="2"/>
        <v/>
      </c>
      <c r="L24" s="41"/>
      <c r="M24" s="66" t="str">
        <f t="shared" si="3"/>
        <v/>
      </c>
      <c r="N24" s="267" t="str">
        <f t="shared" si="4"/>
        <v/>
      </c>
      <c r="O24" s="723" t="str">
        <f t="shared" si="5"/>
        <v/>
      </c>
      <c r="P24" s="722"/>
      <c r="Q24" s="722"/>
      <c r="R24" s="722"/>
      <c r="S24" s="31" t="str">
        <f t="shared" si="6"/>
        <v/>
      </c>
    </row>
    <row r="25" spans="1:19" s="4" customFormat="1" ht="20.100000000000001" customHeight="1" x14ac:dyDescent="0.2">
      <c r="A25" s="52">
        <v>17</v>
      </c>
      <c r="B25" s="103"/>
      <c r="C25" s="105"/>
      <c r="D25" s="706"/>
      <c r="E25" s="707"/>
      <c r="F25" s="270"/>
      <c r="G25" s="303"/>
      <c r="H25" s="44"/>
      <c r="I25" s="238" t="str">
        <f t="shared" si="0"/>
        <v/>
      </c>
      <c r="J25" s="301" t="str">
        <f t="shared" si="1"/>
        <v/>
      </c>
      <c r="K25" s="301" t="str">
        <f t="shared" si="2"/>
        <v/>
      </c>
      <c r="L25" s="41"/>
      <c r="M25" s="66" t="str">
        <f t="shared" si="3"/>
        <v/>
      </c>
      <c r="N25" s="267" t="str">
        <f t="shared" si="4"/>
        <v/>
      </c>
      <c r="O25" s="723" t="str">
        <f t="shared" si="5"/>
        <v/>
      </c>
      <c r="P25" s="722"/>
      <c r="Q25" s="722"/>
      <c r="R25" s="722"/>
      <c r="S25" s="31" t="str">
        <f t="shared" si="6"/>
        <v/>
      </c>
    </row>
    <row r="26" spans="1:19" s="4" customFormat="1" ht="20.100000000000001" customHeight="1" x14ac:dyDescent="0.2">
      <c r="A26" s="54">
        <v>18</v>
      </c>
      <c r="B26" s="103"/>
      <c r="C26" s="105"/>
      <c r="D26" s="716"/>
      <c r="E26" s="717"/>
      <c r="F26" s="270"/>
      <c r="G26" s="304"/>
      <c r="H26" s="45"/>
      <c r="I26" s="238" t="str">
        <f t="shared" si="0"/>
        <v/>
      </c>
      <c r="J26" s="301" t="str">
        <f t="shared" si="1"/>
        <v/>
      </c>
      <c r="K26" s="301" t="str">
        <f t="shared" si="2"/>
        <v/>
      </c>
      <c r="L26" s="42"/>
      <c r="M26" s="66" t="str">
        <f t="shared" si="3"/>
        <v/>
      </c>
      <c r="N26" s="267" t="str">
        <f t="shared" si="4"/>
        <v/>
      </c>
      <c r="O26" s="723" t="str">
        <f t="shared" si="5"/>
        <v/>
      </c>
      <c r="P26" s="722"/>
      <c r="Q26" s="722"/>
      <c r="R26" s="722"/>
      <c r="S26" s="31" t="str">
        <f t="shared" si="6"/>
        <v/>
      </c>
    </row>
    <row r="27" spans="1:19" s="4" customFormat="1" ht="18" customHeight="1" thickBot="1" x14ac:dyDescent="0.3">
      <c r="A27" s="317" t="s">
        <v>52</v>
      </c>
      <c r="B27" s="318"/>
      <c r="C27" s="318"/>
      <c r="D27" s="318"/>
      <c r="E27" s="318"/>
      <c r="F27" s="318"/>
      <c r="G27" s="318"/>
      <c r="H27" s="318"/>
      <c r="I27" s="318"/>
      <c r="J27" s="318"/>
      <c r="K27" s="318"/>
      <c r="L27" s="318"/>
      <c r="M27" s="319"/>
      <c r="N27" s="65" t="str">
        <f>IF(SUM(N9:N26)&lt;&gt;0,SUM(N9:N26)," ")</f>
        <v xml:space="preserve"> </v>
      </c>
      <c r="O27" s="724"/>
      <c r="P27" s="724"/>
      <c r="Q27" s="724"/>
      <c r="R27" s="724"/>
    </row>
    <row r="28" spans="1:19" s="4" customFormat="1" ht="24.95" customHeight="1" thickTop="1" x14ac:dyDescent="0.25">
      <c r="A28" s="49"/>
      <c r="B28" s="330" t="s">
        <v>26</v>
      </c>
      <c r="C28" s="330"/>
      <c r="D28" s="329"/>
      <c r="E28" s="329"/>
      <c r="F28" s="329"/>
      <c r="G28" s="47"/>
      <c r="H28" s="47"/>
      <c r="I28" s="47"/>
      <c r="J28" s="330" t="s">
        <v>32</v>
      </c>
      <c r="K28" s="330"/>
      <c r="L28" s="329"/>
      <c r="M28" s="329"/>
      <c r="N28" s="48"/>
      <c r="O28" s="724"/>
      <c r="P28" s="724"/>
      <c r="Q28" s="724"/>
      <c r="R28" s="724"/>
    </row>
    <row r="29" spans="1:19" s="4" customFormat="1" ht="21.75" customHeight="1" x14ac:dyDescent="0.25">
      <c r="A29" s="49"/>
      <c r="B29" s="331" t="s">
        <v>17</v>
      </c>
      <c r="C29" s="331"/>
      <c r="D29" s="333"/>
      <c r="E29" s="333"/>
      <c r="F29" s="333"/>
      <c r="G29" s="47"/>
      <c r="H29" s="47"/>
      <c r="I29" s="47"/>
      <c r="J29" s="331" t="s">
        <v>32</v>
      </c>
      <c r="K29" s="331"/>
      <c r="L29" s="333"/>
      <c r="M29" s="333"/>
      <c r="N29" s="48"/>
      <c r="O29" s="724"/>
      <c r="P29" s="724"/>
      <c r="Q29" s="724"/>
      <c r="R29" s="724"/>
    </row>
    <row r="30" spans="1:19" ht="8.25" customHeight="1" thickBot="1" x14ac:dyDescent="0.3">
      <c r="A30" s="323"/>
      <c r="B30" s="324"/>
      <c r="C30" s="324"/>
      <c r="D30" s="324"/>
      <c r="E30" s="324"/>
      <c r="F30" s="324"/>
      <c r="G30" s="324"/>
      <c r="H30" s="324"/>
      <c r="I30" s="324"/>
      <c r="J30" s="324"/>
      <c r="K30" s="324"/>
      <c r="L30" s="324"/>
      <c r="M30" s="324"/>
      <c r="N30" s="325"/>
    </row>
  </sheetData>
  <sheetProtection password="CC53" sheet="1" objects="1" scenarios="1" selectLockedCells="1"/>
  <mergeCells count="62">
    <mergeCell ref="O29:R29"/>
    <mergeCell ref="O24:R24"/>
    <mergeCell ref="O25:R25"/>
    <mergeCell ref="O26:R26"/>
    <mergeCell ref="O27:R27"/>
    <mergeCell ref="O28:R28"/>
    <mergeCell ref="D23:E23"/>
    <mergeCell ref="O19:R19"/>
    <mergeCell ref="O20:R20"/>
    <mergeCell ref="O21:R21"/>
    <mergeCell ref="O22:R22"/>
    <mergeCell ref="O23:R23"/>
    <mergeCell ref="D20:E20"/>
    <mergeCell ref="D26:E26"/>
    <mergeCell ref="F5:F8"/>
    <mergeCell ref="O6:P8"/>
    <mergeCell ref="O9:R9"/>
    <mergeCell ref="O10:R10"/>
    <mergeCell ref="O11:R11"/>
    <mergeCell ref="O12:R12"/>
    <mergeCell ref="O13:R13"/>
    <mergeCell ref="O14:R14"/>
    <mergeCell ref="O15:R15"/>
    <mergeCell ref="O16:R16"/>
    <mergeCell ref="O17:R17"/>
    <mergeCell ref="O18:R18"/>
    <mergeCell ref="D21:E21"/>
    <mergeCell ref="D22:E22"/>
    <mergeCell ref="D10:E10"/>
    <mergeCell ref="B29:C29"/>
    <mergeCell ref="D29:F29"/>
    <mergeCell ref="J29:K29"/>
    <mergeCell ref="L29:M29"/>
    <mergeCell ref="A30:N30"/>
    <mergeCell ref="A5:A8"/>
    <mergeCell ref="A27:M27"/>
    <mergeCell ref="B28:C28"/>
    <mergeCell ref="D28:F28"/>
    <mergeCell ref="J28:K28"/>
    <mergeCell ref="L28:M28"/>
    <mergeCell ref="D24:E24"/>
    <mergeCell ref="D25:E25"/>
    <mergeCell ref="D12:E12"/>
    <mergeCell ref="D13:E13"/>
    <mergeCell ref="D14:E14"/>
    <mergeCell ref="D15:E15"/>
    <mergeCell ref="D16:E16"/>
    <mergeCell ref="D17:E17"/>
    <mergeCell ref="D18:E18"/>
    <mergeCell ref="D19:E19"/>
    <mergeCell ref="D11:E11"/>
    <mergeCell ref="B3:H3"/>
    <mergeCell ref="B1:H2"/>
    <mergeCell ref="B5:B8"/>
    <mergeCell ref="I3:N4"/>
    <mergeCell ref="M1:N1"/>
    <mergeCell ref="C4:F4"/>
    <mergeCell ref="D9:E9"/>
    <mergeCell ref="C5:C8"/>
    <mergeCell ref="D5:E8"/>
    <mergeCell ref="L5:L8"/>
    <mergeCell ref="G5:G8"/>
  </mergeCells>
  <conditionalFormatting sqref="B5">
    <cfRule type="expression" dxfId="397" priority="9" stopIfTrue="1">
      <formula>B7&gt;0</formula>
    </cfRule>
  </conditionalFormatting>
  <conditionalFormatting sqref="B5">
    <cfRule type="expression" dxfId="396" priority="8" stopIfTrue="1">
      <formula>B7&gt;0</formula>
    </cfRule>
  </conditionalFormatting>
  <conditionalFormatting sqref="F9:G26 B9:D26">
    <cfRule type="notContainsBlanks" dxfId="395" priority="7">
      <formula>LEN(TRIM(B9))&gt;0</formula>
    </cfRule>
  </conditionalFormatting>
  <conditionalFormatting sqref="O9:O29">
    <cfRule type="notContainsBlanks" dxfId="394" priority="5">
      <formula>LEN(TRIM(O9))&gt;0</formula>
    </cfRule>
  </conditionalFormatting>
  <conditionalFormatting sqref="O6:P8">
    <cfRule type="notContainsBlanks" dxfId="393" priority="1">
      <formula>LEN(TRIM(O6))&gt;0</formula>
    </cfRule>
  </conditionalFormatting>
  <conditionalFormatting sqref="M8">
    <cfRule type="expression" dxfId="392" priority="12">
      <formula>$O$6&lt;&gt;""</formula>
    </cfRule>
  </conditionalFormatting>
  <dataValidations count="9">
    <dataValidation type="textLength" operator="lessThanOrEqual" allowBlank="1" showErrorMessage="1" errorTitle="ΑΡΙΘΜΟΣ ΔΕΛΤΙΟΥ ΤΑΥΤΟΤΗΤΑΣ" error="Μέχρι 10 χαρακτήρες" sqref="C9:C26" xr:uid="{00000000-0002-0000-0A00-000000000000}">
      <formula1>10</formula1>
    </dataValidation>
    <dataValidation type="textLength" operator="lessThanOrEqual" allowBlank="1" showErrorMessage="1" errorTitle="ΑΡΙΘΜΟΣ ΚΟΙΝΩΝΙΚΩΝ ΑΣΦΑΛΙΣΕΩΝ" error="Μέχρι 10 χαρακτήρες" sqref="B9:B26" xr:uid="{00000000-0002-0000-0A00-000001000000}">
      <formula1>10</formula1>
    </dataValidation>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J8" xr:uid="{00000000-0002-0000-0A00-000002000000}"/>
    <dataValidation allowBlank="1" showInputMessage="1" showErrorMessage="1" promptTitle="ΕΛΑΧΙΣΤΟ ΠΟΣΟ ΓΕΝΙΚΩΝ ΑΥΞΗΣΕΩΝ" prompt="Καταχώριση  ΕΛΑΧΙΣΤΟΥ ΠΟΣΟΥ Γενικών Αυξήσεων" sqref="I7" xr:uid="{00000000-0002-0000-0A00-000003000000}"/>
    <dataValidation allowBlank="1" showInputMessage="1" showErrorMessage="1" promptTitle="ΤΙΜΑΡΙΘΜΙΚΟ ΕΠΙΔΟΜΑ" prompt="Καταχώριση ΕΛΑΧΙΣΤΟΥ ΠΟΣΟΥ Τιμαριθμικού Επιδόματος" sqref="J7" xr:uid="{00000000-0002-0000-0A00-000004000000}"/>
    <dataValidation allowBlank="1" showInputMessage="1" showErrorMessage="1" promptTitle="ΤΙΜΑΡΙΘΜΙΚΟ ΕΠΙΔΟΜΑ" prompt="Καταχώριση ΠΟΣΟΣΤΟΥ Τιμαριθμικού Επιδόματος" sqref="J6" xr:uid="{00000000-0002-0000-0A00-000005000000}"/>
    <dataValidation allowBlank="1" showInputMessage="1" showErrorMessage="1" promptTitle="ΓΕΝΙΚΕΣ ΑΥΞΗΣΕΙΣ" prompt="Καταχώριση ΠΟΣΟΣΤΟΥ Γενικών Αυξήσεων" sqref="I6" xr:uid="{00000000-0002-0000-0A00-000006000000}"/>
    <dataValidation type="list" allowBlank="1" showInputMessage="1" showErrorMessage="1" sqref="F9:F26" xr:uid="{00000000-0002-0000-0A00-000007000000}">
      <formula1>$O$1:$O$2</formula1>
    </dataValidation>
    <dataValidation type="date" allowBlank="1" showInputMessage="1" showErrorMessage="1" error="ΕΛΕΓΞΤΕ ΤΗΝ ΗΜΕΡ._x000a_1/1/19-31/12/19" prompt="ΕΙΣΑΞΤΕ ΗΜΕΡ ΑΠΟ 1/1/19-31/12/19" sqref="G9:G26" xr:uid="{00000000-0002-0000-0A00-000008000000}">
      <formula1>43466</formula1>
      <formula2>43830</formula2>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2499"/>
  <sheetViews>
    <sheetView showGridLines="0" showZeros="0" zoomScaleNormal="100" workbookViewId="0">
      <selection activeCell="H15" sqref="H15"/>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3" width="9.140625" style="111"/>
    <col min="24" max="24" width="24.85546875" style="111" customWidth="1"/>
    <col min="25" max="25" width="9.140625" style="309"/>
    <col min="26"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5"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c r="Y1" s="308"/>
    </row>
    <row r="2" spans="1:25" s="108" customFormat="1" ht="23.25" customHeight="1" thickBot="1" x14ac:dyDescent="0.25">
      <c r="A2" s="367"/>
      <c r="B2" s="368"/>
      <c r="C2" s="368"/>
      <c r="D2" s="368"/>
      <c r="E2" s="368"/>
      <c r="F2" s="368"/>
      <c r="G2" s="368"/>
      <c r="H2" s="109"/>
      <c r="I2" s="109"/>
      <c r="J2" s="109"/>
      <c r="K2" s="109"/>
      <c r="L2" s="109"/>
      <c r="M2" s="109"/>
      <c r="N2" s="110"/>
      <c r="O2" s="373" t="s">
        <v>62</v>
      </c>
      <c r="P2" s="373"/>
      <c r="Q2" s="373"/>
      <c r="R2" s="373"/>
      <c r="S2" s="374"/>
      <c r="Y2" s="308"/>
    </row>
    <row r="3" spans="1:25" ht="15.75" customHeight="1" x14ac:dyDescent="0.25">
      <c r="A3" s="375" t="s">
        <v>4589</v>
      </c>
      <c r="B3" s="376"/>
      <c r="C3" s="376"/>
      <c r="D3" s="376"/>
      <c r="E3" s="376"/>
      <c r="F3" s="376"/>
      <c r="G3" s="376"/>
      <c r="H3" s="377" t="s">
        <v>63</v>
      </c>
      <c r="I3" s="378"/>
      <c r="J3" s="378"/>
      <c r="K3" s="378"/>
      <c r="L3" s="378"/>
      <c r="M3" s="378"/>
      <c r="N3" s="378"/>
      <c r="O3" s="378"/>
      <c r="P3" s="378"/>
      <c r="Q3" s="378"/>
      <c r="R3" s="378"/>
      <c r="S3" s="379"/>
    </row>
    <row r="4" spans="1:25" ht="11.25" customHeight="1" x14ac:dyDescent="0.2">
      <c r="A4" s="380"/>
      <c r="B4" s="381"/>
      <c r="C4" s="381"/>
      <c r="D4" s="381"/>
      <c r="E4" s="381"/>
      <c r="F4" s="381"/>
      <c r="G4" s="381"/>
      <c r="H4" s="382" t="s">
        <v>65</v>
      </c>
      <c r="I4" s="383"/>
      <c r="J4" s="384"/>
      <c r="K4" s="388"/>
      <c r="L4" s="388"/>
      <c r="M4" s="388"/>
      <c r="N4" s="390" t="s">
        <v>66</v>
      </c>
      <c r="O4" s="393" t="s">
        <v>67</v>
      </c>
      <c r="P4" s="355" t="s">
        <v>7</v>
      </c>
      <c r="Q4" s="356"/>
      <c r="R4" s="356"/>
      <c r="S4" s="357"/>
    </row>
    <row r="5" spans="1:25" s="108" customFormat="1" ht="7.5" customHeight="1" x14ac:dyDescent="0.2">
      <c r="A5" s="361"/>
      <c r="B5" s="362"/>
      <c r="C5" s="362"/>
      <c r="D5" s="362"/>
      <c r="E5" s="362"/>
      <c r="F5" s="362"/>
      <c r="G5" s="362"/>
      <c r="H5" s="385"/>
      <c r="I5" s="386"/>
      <c r="J5" s="387"/>
      <c r="K5" s="389"/>
      <c r="L5" s="389"/>
      <c r="M5" s="389"/>
      <c r="N5" s="391"/>
      <c r="O5" s="394"/>
      <c r="P5" s="358"/>
      <c r="Q5" s="359"/>
      <c r="R5" s="359"/>
      <c r="S5" s="360"/>
      <c r="Y5" s="308"/>
    </row>
    <row r="6" spans="1:25"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c r="Y6" s="308"/>
    </row>
    <row r="7" spans="1:25"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c r="Y7" s="308"/>
    </row>
    <row r="8" spans="1:25" s="108" customFormat="1" ht="6" customHeight="1" x14ac:dyDescent="0.25">
      <c r="A8" s="124"/>
      <c r="B8" s="125"/>
      <c r="C8" s="125"/>
      <c r="D8" s="125"/>
      <c r="E8" s="125"/>
      <c r="F8" s="125"/>
      <c r="G8" s="125"/>
      <c r="H8" s="126"/>
      <c r="I8" s="126"/>
      <c r="J8" s="127"/>
      <c r="K8" s="128"/>
      <c r="L8" s="128"/>
      <c r="M8" s="129"/>
      <c r="N8" s="130"/>
      <c r="O8" s="131"/>
      <c r="P8" s="128"/>
      <c r="Q8" s="128"/>
      <c r="R8" s="132"/>
      <c r="S8" s="133"/>
      <c r="Y8" s="308"/>
    </row>
    <row r="9" spans="1:25" s="108" customFormat="1" ht="15" customHeight="1" x14ac:dyDescent="0.2">
      <c r="A9" s="406" t="s">
        <v>69</v>
      </c>
      <c r="B9" s="407"/>
      <c r="C9" s="408"/>
      <c r="D9" s="409" t="str">
        <f>+VLOOKUP($M$10,$B$40:$D$2318,2,FALSE)</f>
        <v>PAYMENT OF LEAVE</v>
      </c>
      <c r="E9" s="410"/>
      <c r="F9" s="410"/>
      <c r="G9" s="411"/>
      <c r="N9" s="134"/>
      <c r="O9" s="420" t="s">
        <v>8</v>
      </c>
      <c r="P9" s="421"/>
      <c r="Q9" s="421"/>
      <c r="R9" s="421"/>
      <c r="S9" s="422"/>
      <c r="Y9" s="308"/>
    </row>
    <row r="10" spans="1:25"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c r="Y10" s="308"/>
    </row>
    <row r="11" spans="1:25"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c r="Y11" s="308"/>
    </row>
    <row r="12" spans="1:25"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c r="Y12" s="308"/>
    </row>
    <row r="13" spans="1:25"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c r="Y13" s="310"/>
    </row>
    <row r="14" spans="1:25"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5" ht="18" customHeight="1" x14ac:dyDescent="0.25">
      <c r="A15" s="145">
        <v>1</v>
      </c>
      <c r="B15" s="296" t="str">
        <f>IF('LEAVE Jan 2019-Dec 2019'!$S9="ΓΛ44 ΙΖ",'LEAVE Jan 2019-Dec 2019'!B9,"")</f>
        <v/>
      </c>
      <c r="C15" s="296" t="str">
        <f>IF('LEAVE Jan 2019-Dec 2019'!$S9="ΓΛ44 ΙΖ",'LEAVE Jan 2019-Dec 2019'!C9,"")</f>
        <v/>
      </c>
      <c r="D15" s="412" t="str">
        <f>IF('LEAVE Jan 2019-Dec 2019'!$S9="ΓΛ44 ΙΖ",'LEAVE Jan 2019-Dec 2019'!D9,"")</f>
        <v/>
      </c>
      <c r="E15" s="413"/>
      <c r="F15" s="414"/>
      <c r="G15" s="305"/>
      <c r="H15" s="147"/>
      <c r="I15" s="148" t="str">
        <f t="shared" ref="I15:I32" si="0">IF(G15="","",+MONTH(G15))</f>
        <v/>
      </c>
      <c r="J15" s="149" t="str">
        <f t="shared" ref="J15:J32" si="1">IF(G15="","",+YEAR(G15))</f>
        <v/>
      </c>
      <c r="K15" s="46"/>
      <c r="L15" s="46"/>
      <c r="M15" s="223"/>
      <c r="N15" s="224"/>
      <c r="O15" s="225"/>
      <c r="P15" s="2"/>
      <c r="Q15" s="2"/>
      <c r="R15" s="152"/>
      <c r="S15" s="153" t="str">
        <f>IF('LEAVE Jan 2019-Dec 2019'!$S9="ΓΛ44 ΙΖ",'LEAVE Jan 2019-Dec 2019'!N9,"")</f>
        <v/>
      </c>
      <c r="T15" s="415" t="str">
        <f>IF(AND(G15&lt;&gt;"",MONTH(G15)&gt;=3,'LEAVE Jan 2019-Dec 2019'!F9="ΝΑΙ"),"Για Αξιωματούχους από 1/3/19  χρησιμοποιείστε το έντυπο ΓΛ44Β",+IF(Q15="N/A","Η κλίμακα αυτή έχει καταργηθεί",""))</f>
        <v/>
      </c>
      <c r="U15" s="416"/>
      <c r="V15" s="416"/>
      <c r="W15" s="416"/>
      <c r="X15" s="416"/>
      <c r="Y15" s="309" t="b">
        <f>+IF(AND('ΓΛ44Β (Αξιωμ) Μar 2019-Dec 2019'!I10&lt;&gt;"",'ΓΛ44Β (Αξιωμ) Μar 2019-Dec 2019'!M10=""),FALSE,TRUE)</f>
        <v>1</v>
      </c>
    </row>
    <row r="16" spans="1:25" ht="18" customHeight="1" x14ac:dyDescent="0.25">
      <c r="A16" s="154">
        <v>2</v>
      </c>
      <c r="B16" s="296" t="str">
        <f>IF('LEAVE Jan 2019-Dec 2019'!$S10="ΓΛ44 ΙΖ",'LEAVE Jan 2019-Dec 2019'!B10,"")</f>
        <v/>
      </c>
      <c r="C16" s="296" t="str">
        <f>IF('LEAVE Jan 2019-Dec 2019'!$S10="ΓΛ44 ΙΖ",'LEAVE Jan 2019-Dec 2019'!C10,"")</f>
        <v/>
      </c>
      <c r="D16" s="417" t="str">
        <f>IF('LEAVE Jan 2019-Dec 2019'!$S10="ΓΛ44 ΙΖ",'LEAVE Jan 2019-Dec 2019'!D10,"")</f>
        <v/>
      </c>
      <c r="E16" s="418"/>
      <c r="F16" s="419"/>
      <c r="G16" s="305"/>
      <c r="H16" s="147"/>
      <c r="I16" s="148" t="str">
        <f t="shared" si="0"/>
        <v/>
      </c>
      <c r="J16" s="149" t="str">
        <f t="shared" si="1"/>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IF('LEAVE Jan 2019-Dec 2019'!$S10="ΓΛ44 ΙΖ",'LEAVE Jan 2019-Dec 2019'!N10,"")</f>
        <v/>
      </c>
      <c r="T16" s="415" t="str">
        <f>IF(AND(G16&lt;&gt;"",MONTH(G16)&gt;=3,'LEAVE Jan 2019-Dec 2019'!F10="ΝΑΙ"),"Για Αξιωματούχους από 1/3/19  χρησιμοποιείστε το έντυπο ΓΛ44Β",+IF(Q16="N/A","Η κλίμακα αυτή έχει καταργηθεί",""))</f>
        <v/>
      </c>
      <c r="U16" s="416"/>
      <c r="V16" s="416"/>
      <c r="W16" s="416"/>
      <c r="X16" s="416"/>
      <c r="Y16" s="309" t="b">
        <f>+IF(AND('ΓΛ44Β (Αξιωμ) Μar 2019-Dec 2019'!I11&lt;&gt;"",'ΓΛ44Β (Αξιωμ) Μar 2019-Dec 2019'!M11=""),FALSE,TRUE)</f>
        <v>1</v>
      </c>
    </row>
    <row r="17" spans="1:25" ht="18" customHeight="1" x14ac:dyDescent="0.25">
      <c r="A17" s="154">
        <v>3</v>
      </c>
      <c r="B17" s="296" t="str">
        <f>IF('LEAVE Jan 2019-Dec 2019'!$S11="ΓΛ44 ΙΖ",'LEAVE Jan 2019-Dec 2019'!B11,"")</f>
        <v/>
      </c>
      <c r="C17" s="296" t="str">
        <f>IF('LEAVE Jan 2019-Dec 2019'!$S11="ΓΛ44 ΙΖ",'LEAVE Jan 2019-Dec 2019'!C11,"")</f>
        <v/>
      </c>
      <c r="D17" s="417" t="str">
        <f>IF('LEAVE Jan 2019-Dec 2019'!$S11="ΓΛ44 ΙΖ",'LEAVE Jan 2019-Dec 2019'!D11,"")</f>
        <v/>
      </c>
      <c r="E17" s="418"/>
      <c r="F17" s="419"/>
      <c r="G17" s="305"/>
      <c r="H17" s="147"/>
      <c r="I17" s="148" t="str">
        <f t="shared" si="0"/>
        <v/>
      </c>
      <c r="J17" s="149" t="str">
        <f t="shared" si="1"/>
        <v/>
      </c>
      <c r="K17" s="222"/>
      <c r="L17" s="223"/>
      <c r="M17" s="223"/>
      <c r="N17" s="224"/>
      <c r="O17" s="225"/>
      <c r="P17" s="150">
        <f t="shared" si="2"/>
        <v>0</v>
      </c>
      <c r="Q17" s="151">
        <f t="shared" si="3"/>
        <v>0</v>
      </c>
      <c r="R17" s="152">
        <f t="shared" si="4"/>
        <v>0</v>
      </c>
      <c r="S17" s="153" t="str">
        <f>IF('LEAVE Jan 2019-Dec 2019'!$S11="ΓΛ44 ΙΖ",'LEAVE Jan 2019-Dec 2019'!N11,"")</f>
        <v/>
      </c>
      <c r="T17" s="415" t="str">
        <f>IF(AND(G17&lt;&gt;"",MONTH(G17)&gt;=3,'LEAVE Jan 2019-Dec 2019'!F11="ΝΑΙ"),"Για Αξιωματούχους από 1/3/19  χρησιμοποιείστε το έντυπο ΓΛ44Β",+IF(Q17="N/A","Η κλίμακα αυτή έχει καταργηθεί",""))</f>
        <v/>
      </c>
      <c r="U17" s="416"/>
      <c r="V17" s="416"/>
      <c r="W17" s="416"/>
      <c r="X17" s="416"/>
      <c r="Y17" s="309" t="b">
        <f>+IF(AND('ΓΛ44Β (Αξιωμ) Μar 2019-Dec 2019'!I12&lt;&gt;"",'ΓΛ44Β (Αξιωμ) Μar 2019-Dec 2019'!M12=""),FALSE,TRUE)</f>
        <v>1</v>
      </c>
    </row>
    <row r="18" spans="1:25" ht="18" customHeight="1" x14ac:dyDescent="0.25">
      <c r="A18" s="154">
        <v>4</v>
      </c>
      <c r="B18" s="296" t="str">
        <f>IF('LEAVE Jan 2019-Dec 2019'!$S12="ΓΛ44 ΙΖ",'LEAVE Jan 2019-Dec 2019'!B12,"")</f>
        <v/>
      </c>
      <c r="C18" s="296" t="str">
        <f>IF('LEAVE Jan 2019-Dec 2019'!$S12="ΓΛ44 ΙΖ",'LEAVE Jan 2019-Dec 2019'!C12,"")</f>
        <v/>
      </c>
      <c r="D18" s="417" t="str">
        <f>IF('LEAVE Jan 2019-Dec 2019'!$S12="ΓΛ44 ΙΖ",'LEAVE Jan 2019-Dec 2019'!D12,"")</f>
        <v/>
      </c>
      <c r="E18" s="418"/>
      <c r="F18" s="419"/>
      <c r="G18" s="305"/>
      <c r="H18" s="147"/>
      <c r="I18" s="148" t="str">
        <f t="shared" si="0"/>
        <v/>
      </c>
      <c r="J18" s="149" t="str">
        <f t="shared" si="1"/>
        <v/>
      </c>
      <c r="K18" s="222"/>
      <c r="L18" s="223"/>
      <c r="M18" s="223"/>
      <c r="N18" s="224"/>
      <c r="O18" s="225"/>
      <c r="P18" s="150">
        <f t="shared" si="2"/>
        <v>0</v>
      </c>
      <c r="Q18" s="151">
        <f t="shared" si="3"/>
        <v>0</v>
      </c>
      <c r="R18" s="152">
        <f t="shared" si="4"/>
        <v>0</v>
      </c>
      <c r="S18" s="153" t="str">
        <f>IF('LEAVE Jan 2019-Dec 2019'!$S12="ΓΛ44 ΙΖ",'LEAVE Jan 2019-Dec 2019'!N12,"")</f>
        <v/>
      </c>
      <c r="T18" s="415" t="str">
        <f>IF(AND(G18&lt;&gt;"",MONTH(G18)&gt;=3,'LEAVE Jan 2019-Dec 2019'!F12="ΝΑΙ"),"Για Αξιωματούχους από 1/3/19  χρησιμοποιείστε το έντυπο ΓΛ44Β",+IF(Q18="N/A","Η κλίμακα αυτή έχει καταργηθεί",""))</f>
        <v/>
      </c>
      <c r="U18" s="416"/>
      <c r="V18" s="416"/>
      <c r="W18" s="416"/>
      <c r="X18" s="416"/>
      <c r="Y18" s="309" t="b">
        <f>+IF(AND('ΓΛ44Β (Αξιωμ) Μar 2019-Dec 2019'!I13&lt;&gt;"",'ΓΛ44Β (Αξιωμ) Μar 2019-Dec 2019'!M13=""),FALSE,TRUE)</f>
        <v>1</v>
      </c>
    </row>
    <row r="19" spans="1:25" ht="18" customHeight="1" x14ac:dyDescent="0.25">
      <c r="A19" s="154">
        <v>5</v>
      </c>
      <c r="B19" s="296" t="str">
        <f>IF('LEAVE Jan 2019-Dec 2019'!$S13="ΓΛ44 ΙΖ",'LEAVE Jan 2019-Dec 2019'!B13,"")</f>
        <v/>
      </c>
      <c r="C19" s="296" t="str">
        <f>IF('LEAVE Jan 2019-Dec 2019'!$S13="ΓΛ44 ΙΖ",'LEAVE Jan 2019-Dec 2019'!C13,"")</f>
        <v/>
      </c>
      <c r="D19" s="417" t="str">
        <f>IF('LEAVE Jan 2019-Dec 2019'!$S13="ΓΛ44 ΙΖ",'LEAVE Jan 2019-Dec 2019'!D13,"")</f>
        <v/>
      </c>
      <c r="E19" s="418"/>
      <c r="F19" s="419"/>
      <c r="G19" s="305"/>
      <c r="H19" s="147"/>
      <c r="I19" s="148" t="str">
        <f t="shared" si="0"/>
        <v/>
      </c>
      <c r="J19" s="149" t="str">
        <f t="shared" si="1"/>
        <v/>
      </c>
      <c r="K19" s="222"/>
      <c r="L19" s="223"/>
      <c r="M19" s="223"/>
      <c r="N19" s="224"/>
      <c r="O19" s="225"/>
      <c r="P19" s="150">
        <f t="shared" si="2"/>
        <v>0</v>
      </c>
      <c r="Q19" s="151">
        <f t="shared" si="3"/>
        <v>0</v>
      </c>
      <c r="R19" s="152">
        <f t="shared" si="4"/>
        <v>0</v>
      </c>
      <c r="S19" s="153" t="str">
        <f>IF('LEAVE Jan 2019-Dec 2019'!$S13="ΓΛ44 ΙΖ",'LEAVE Jan 2019-Dec 2019'!N13,"")</f>
        <v/>
      </c>
      <c r="T19" s="415" t="str">
        <f>IF(AND(G19&lt;&gt;"",MONTH(G19)&gt;=3,'LEAVE Jan 2019-Dec 2019'!F13="ΝΑΙ"),"Για Αξιωματούχους από 1/3/19  χρησιμοποιείστε το έντυπο ΓΛ44Β",+IF(Q19="N/A","Η κλίμακα αυτή έχει καταργηθεί",""))</f>
        <v/>
      </c>
      <c r="U19" s="416"/>
      <c r="V19" s="416"/>
      <c r="W19" s="416"/>
      <c r="X19" s="416"/>
      <c r="Y19" s="309" t="b">
        <f>+IF(AND('ΓΛ44Β (Αξιωμ) Μar 2019-Dec 2019'!I14&lt;&gt;"",'ΓΛ44Β (Αξιωμ) Μar 2019-Dec 2019'!M14=""),FALSE,TRUE)</f>
        <v>1</v>
      </c>
    </row>
    <row r="20" spans="1:25" ht="18" customHeight="1" x14ac:dyDescent="0.25">
      <c r="A20" s="154">
        <v>6</v>
      </c>
      <c r="B20" s="296" t="str">
        <f>IF('LEAVE Jan 2019-Dec 2019'!$S14="ΓΛ44 ΙΖ",'LEAVE Jan 2019-Dec 2019'!B14,"")</f>
        <v/>
      </c>
      <c r="C20" s="296" t="str">
        <f>IF('LEAVE Jan 2019-Dec 2019'!$S14="ΓΛ44 ΙΖ",'LEAVE Jan 2019-Dec 2019'!C14,"")</f>
        <v/>
      </c>
      <c r="D20" s="417" t="str">
        <f>IF('LEAVE Jan 2019-Dec 2019'!$S14="ΓΛ44 ΙΖ",'LEAVE Jan 2019-Dec 2019'!D14,"")</f>
        <v/>
      </c>
      <c r="E20" s="418"/>
      <c r="F20" s="419"/>
      <c r="G20" s="305"/>
      <c r="H20" s="147"/>
      <c r="I20" s="148" t="str">
        <f t="shared" si="0"/>
        <v/>
      </c>
      <c r="J20" s="149" t="str">
        <f t="shared" si="1"/>
        <v/>
      </c>
      <c r="K20" s="222"/>
      <c r="L20" s="223"/>
      <c r="M20" s="223"/>
      <c r="N20" s="224"/>
      <c r="O20" s="225"/>
      <c r="P20" s="150">
        <f t="shared" si="2"/>
        <v>0</v>
      </c>
      <c r="Q20" s="151">
        <f t="shared" si="3"/>
        <v>0</v>
      </c>
      <c r="R20" s="152">
        <f t="shared" si="4"/>
        <v>0</v>
      </c>
      <c r="S20" s="153" t="str">
        <f>IF('LEAVE Jan 2019-Dec 2019'!$S14="ΓΛ44 ΙΖ",'LEAVE Jan 2019-Dec 2019'!N14,"")</f>
        <v/>
      </c>
      <c r="T20" s="415" t="str">
        <f>IF(AND(G20&lt;&gt;"",MONTH(G20)&gt;=3,'LEAVE Jan 2019-Dec 2019'!F14="ΝΑΙ"),"Για Αξιωματούχους από 1/3/19  χρησιμοποιείστε το έντυπο ΓΛ44Β",+IF(Q20="N/A","Η κλίμακα αυτή έχει καταργηθεί",""))</f>
        <v/>
      </c>
      <c r="U20" s="416"/>
      <c r="V20" s="416"/>
      <c r="W20" s="416"/>
      <c r="X20" s="416"/>
      <c r="Y20" s="309" t="b">
        <f>+IF(AND('ΓΛ44Β (Αξιωμ) Μar 2019-Dec 2019'!I15&lt;&gt;"",'ΓΛ44Β (Αξιωμ) Μar 2019-Dec 2019'!M15=""),FALSE,TRUE)</f>
        <v>1</v>
      </c>
    </row>
    <row r="21" spans="1:25" ht="18" customHeight="1" x14ac:dyDescent="0.25">
      <c r="A21" s="154">
        <v>7</v>
      </c>
      <c r="B21" s="296" t="str">
        <f>IF('LEAVE Jan 2019-Dec 2019'!$S15="ΓΛ44 ΙΖ",'LEAVE Jan 2019-Dec 2019'!B15,"")</f>
        <v/>
      </c>
      <c r="C21" s="296" t="str">
        <f>IF('LEAVE Jan 2019-Dec 2019'!$S15="ΓΛ44 ΙΖ",'LEAVE Jan 2019-Dec 2019'!C15,"")</f>
        <v/>
      </c>
      <c r="D21" s="417" t="str">
        <f>IF('LEAVE Jan 2019-Dec 2019'!$S15="ΓΛ44 ΙΖ",'LEAVE Jan 2019-Dec 2019'!D15,"")</f>
        <v/>
      </c>
      <c r="E21" s="418"/>
      <c r="F21" s="419"/>
      <c r="G21" s="305"/>
      <c r="H21" s="147"/>
      <c r="I21" s="148" t="str">
        <f t="shared" si="0"/>
        <v/>
      </c>
      <c r="J21" s="149" t="str">
        <f t="shared" si="1"/>
        <v/>
      </c>
      <c r="K21" s="222"/>
      <c r="L21" s="223"/>
      <c r="M21" s="223"/>
      <c r="N21" s="224"/>
      <c r="O21" s="225"/>
      <c r="P21" s="150">
        <f t="shared" si="2"/>
        <v>0</v>
      </c>
      <c r="Q21" s="151">
        <f t="shared" si="3"/>
        <v>0</v>
      </c>
      <c r="R21" s="152">
        <f t="shared" si="4"/>
        <v>0</v>
      </c>
      <c r="S21" s="153" t="str">
        <f>IF('LEAVE Jan 2019-Dec 2019'!$S15="ΓΛ44 ΙΖ",'LEAVE Jan 2019-Dec 2019'!N15,"")</f>
        <v/>
      </c>
      <c r="T21" s="415" t="str">
        <f>IF(AND(G21&lt;&gt;"",MONTH(G21)&gt;=3,'LEAVE Jan 2019-Dec 2019'!F15="ΝΑΙ"),"Για Αξιωματούχους από 1/3/19  χρησιμοποιείστε το έντυπο ΓΛ44Β",+IF(Q21="N/A","Η κλίμακα αυτή έχει καταργηθεί",""))</f>
        <v/>
      </c>
      <c r="U21" s="416"/>
      <c r="V21" s="416"/>
      <c r="W21" s="416"/>
      <c r="X21" s="416"/>
      <c r="Y21" s="309" t="b">
        <f>+IF(AND('ΓΛ44Β (Αξιωμ) Μar 2019-Dec 2019'!I16&lt;&gt;"",'ΓΛ44Β (Αξιωμ) Μar 2019-Dec 2019'!M16=""),FALSE,TRUE)</f>
        <v>1</v>
      </c>
    </row>
    <row r="22" spans="1:25" ht="18" customHeight="1" x14ac:dyDescent="0.25">
      <c r="A22" s="154">
        <v>8</v>
      </c>
      <c r="B22" s="296" t="str">
        <f>IF('LEAVE Jan 2019-Dec 2019'!$S16="ΓΛ44 ΙΖ",'LEAVE Jan 2019-Dec 2019'!B16,"")</f>
        <v/>
      </c>
      <c r="C22" s="296" t="str">
        <f>IF('LEAVE Jan 2019-Dec 2019'!$S16="ΓΛ44 ΙΖ",'LEAVE Jan 2019-Dec 2019'!C16,"")</f>
        <v/>
      </c>
      <c r="D22" s="417" t="str">
        <f>IF('LEAVE Jan 2019-Dec 2019'!$S16="ΓΛ44 ΙΖ",'LEAVE Jan 2019-Dec 2019'!D16,"")</f>
        <v/>
      </c>
      <c r="E22" s="418"/>
      <c r="F22" s="419"/>
      <c r="G22" s="305"/>
      <c r="H22" s="147"/>
      <c r="I22" s="148" t="str">
        <f t="shared" si="0"/>
        <v/>
      </c>
      <c r="J22" s="149" t="str">
        <f t="shared" si="1"/>
        <v/>
      </c>
      <c r="K22" s="222"/>
      <c r="L22" s="223"/>
      <c r="M22" s="223"/>
      <c r="N22" s="224"/>
      <c r="O22" s="225"/>
      <c r="P22" s="150">
        <f t="shared" si="2"/>
        <v>0</v>
      </c>
      <c r="Q22" s="151">
        <f t="shared" si="3"/>
        <v>0</v>
      </c>
      <c r="R22" s="152">
        <f t="shared" si="4"/>
        <v>0</v>
      </c>
      <c r="S22" s="153" t="str">
        <f>IF('LEAVE Jan 2019-Dec 2019'!$S16="ΓΛ44 ΙΖ",'LEAVE Jan 2019-Dec 2019'!N16,"")</f>
        <v/>
      </c>
      <c r="T22" s="415" t="str">
        <f>IF(AND(G22&lt;&gt;"",MONTH(G22)&gt;=3,'LEAVE Jan 2019-Dec 2019'!F16="ΝΑΙ"),"Για Αξιωματούχους από 1/3/19  χρησιμοποιείστε το έντυπο ΓΛ44Β",+IF(Q22="N/A","Η κλίμακα αυτή έχει καταργηθεί",""))</f>
        <v/>
      </c>
      <c r="U22" s="416"/>
      <c r="V22" s="416"/>
      <c r="W22" s="416"/>
      <c r="X22" s="416"/>
      <c r="Y22" s="309" t="b">
        <f>+IF(AND('ΓΛ44Β (Αξιωμ) Μar 2019-Dec 2019'!I17&lt;&gt;"",'ΓΛ44Β (Αξιωμ) Μar 2019-Dec 2019'!M17=""),FALSE,TRUE)</f>
        <v>1</v>
      </c>
    </row>
    <row r="23" spans="1:25" ht="18" customHeight="1" x14ac:dyDescent="0.25">
      <c r="A23" s="154">
        <v>9</v>
      </c>
      <c r="B23" s="296" t="str">
        <f>IF('LEAVE Jan 2019-Dec 2019'!$S17="ΓΛ44 ΙΖ",'LEAVE Jan 2019-Dec 2019'!B17,"")</f>
        <v/>
      </c>
      <c r="C23" s="296" t="str">
        <f>IF('LEAVE Jan 2019-Dec 2019'!$S17="ΓΛ44 ΙΖ",'LEAVE Jan 2019-Dec 2019'!C17,"")</f>
        <v/>
      </c>
      <c r="D23" s="417" t="str">
        <f>IF('LEAVE Jan 2019-Dec 2019'!$S17="ΓΛ44 ΙΖ",'LEAVE Jan 2019-Dec 2019'!D17,"")</f>
        <v/>
      </c>
      <c r="E23" s="418"/>
      <c r="F23" s="419"/>
      <c r="G23" s="305"/>
      <c r="H23" s="147"/>
      <c r="I23" s="148" t="str">
        <f t="shared" si="0"/>
        <v/>
      </c>
      <c r="J23" s="149" t="str">
        <f t="shared" si="1"/>
        <v/>
      </c>
      <c r="K23" s="222"/>
      <c r="L23" s="223"/>
      <c r="M23" s="223"/>
      <c r="N23" s="224"/>
      <c r="O23" s="225"/>
      <c r="P23" s="150">
        <f t="shared" si="2"/>
        <v>0</v>
      </c>
      <c r="Q23" s="151">
        <f t="shared" si="3"/>
        <v>0</v>
      </c>
      <c r="R23" s="152">
        <f t="shared" si="4"/>
        <v>0</v>
      </c>
      <c r="S23" s="153" t="str">
        <f>IF('LEAVE Jan 2019-Dec 2019'!$S17="ΓΛ44 ΙΖ",'LEAVE Jan 2019-Dec 2019'!N17,"")</f>
        <v/>
      </c>
      <c r="T23" s="415" t="str">
        <f>IF(AND(G23&lt;&gt;"",MONTH(G23)&gt;=3,'LEAVE Jan 2019-Dec 2019'!F17="ΝΑΙ"),"Για Αξιωματούχους από 1/3/19  χρησιμοποιείστε το έντυπο ΓΛ44Β",+IF(Q23="N/A","Η κλίμακα αυτή έχει καταργηθεί",""))</f>
        <v/>
      </c>
      <c r="U23" s="416"/>
      <c r="V23" s="416"/>
      <c r="W23" s="416"/>
      <c r="X23" s="416"/>
      <c r="Y23" s="309" t="b">
        <f>+IF(AND('ΓΛ44Β (Αξιωμ) Μar 2019-Dec 2019'!I18&lt;&gt;"",'ΓΛ44Β (Αξιωμ) Μar 2019-Dec 2019'!M18=""),FALSE,TRUE)</f>
        <v>1</v>
      </c>
    </row>
    <row r="24" spans="1:25" ht="18" customHeight="1" x14ac:dyDescent="0.25">
      <c r="A24" s="154">
        <v>10</v>
      </c>
      <c r="B24" s="296" t="str">
        <f>IF('LEAVE Jan 2019-Dec 2019'!$S18="ΓΛ44 ΙΖ",'LEAVE Jan 2019-Dec 2019'!B18,"")</f>
        <v/>
      </c>
      <c r="C24" s="296" t="str">
        <f>IF('LEAVE Jan 2019-Dec 2019'!$S18="ΓΛ44 ΙΖ",'LEAVE Jan 2019-Dec 2019'!C18,"")</f>
        <v/>
      </c>
      <c r="D24" s="417" t="str">
        <f>IF('LEAVE Jan 2019-Dec 2019'!$S18="ΓΛ44 ΙΖ",'LEAVE Jan 2019-Dec 2019'!D18,"")</f>
        <v/>
      </c>
      <c r="E24" s="418"/>
      <c r="F24" s="419"/>
      <c r="G24" s="305"/>
      <c r="H24" s="147"/>
      <c r="I24" s="148" t="str">
        <f t="shared" si="0"/>
        <v/>
      </c>
      <c r="J24" s="149" t="str">
        <f t="shared" si="1"/>
        <v/>
      </c>
      <c r="K24" s="222"/>
      <c r="L24" s="223"/>
      <c r="M24" s="223"/>
      <c r="N24" s="224"/>
      <c r="O24" s="225"/>
      <c r="P24" s="150">
        <f t="shared" si="2"/>
        <v>0</v>
      </c>
      <c r="Q24" s="151">
        <f t="shared" si="3"/>
        <v>0</v>
      </c>
      <c r="R24" s="152">
        <f t="shared" si="4"/>
        <v>0</v>
      </c>
      <c r="S24" s="153" t="str">
        <f>IF('LEAVE Jan 2019-Dec 2019'!$S18="ΓΛ44 ΙΖ",'LEAVE Jan 2019-Dec 2019'!N18,"")</f>
        <v/>
      </c>
      <c r="T24" s="415" t="str">
        <f>IF(AND(G24&lt;&gt;"",MONTH(G24)&gt;=3,'LEAVE Jan 2019-Dec 2019'!F18="ΝΑΙ"),"Για Αξιωματούχους από 1/3/19  χρησιμοποιείστε το έντυπο ΓΛ44Β",+IF(Q24="N/A","Η κλίμακα αυτή έχει καταργηθεί",""))</f>
        <v/>
      </c>
      <c r="U24" s="416"/>
      <c r="V24" s="416"/>
      <c r="W24" s="416"/>
      <c r="X24" s="416"/>
      <c r="Y24" s="309" t="b">
        <f>+IF(AND('ΓΛ44Β (Αξιωμ) Μar 2019-Dec 2019'!I19&lt;&gt;"",'ΓΛ44Β (Αξιωμ) Μar 2019-Dec 2019'!M19=""),FALSE,TRUE)</f>
        <v>1</v>
      </c>
    </row>
    <row r="25" spans="1:25" ht="18" customHeight="1" x14ac:dyDescent="0.25">
      <c r="A25" s="154">
        <v>11</v>
      </c>
      <c r="B25" s="296" t="str">
        <f>IF('LEAVE Jan 2019-Dec 2019'!$S19="ΓΛ44 ΙΖ",'LEAVE Jan 2019-Dec 2019'!B19,"")</f>
        <v/>
      </c>
      <c r="C25" s="296" t="str">
        <f>IF('LEAVE Jan 2019-Dec 2019'!$S19="ΓΛ44 ΙΖ",'LEAVE Jan 2019-Dec 2019'!C19,"")</f>
        <v/>
      </c>
      <c r="D25" s="417" t="str">
        <f>IF('LEAVE Jan 2019-Dec 2019'!$S19="ΓΛ44 ΙΖ",'LEAVE Jan 2019-Dec 2019'!D19,"")</f>
        <v/>
      </c>
      <c r="E25" s="418"/>
      <c r="F25" s="419"/>
      <c r="G25" s="305"/>
      <c r="H25" s="147"/>
      <c r="I25" s="148" t="str">
        <f t="shared" si="0"/>
        <v/>
      </c>
      <c r="J25" s="149" t="str">
        <f t="shared" si="1"/>
        <v/>
      </c>
      <c r="K25" s="222"/>
      <c r="L25" s="223"/>
      <c r="M25" s="223"/>
      <c r="N25" s="224"/>
      <c r="O25" s="225"/>
      <c r="P25" s="150">
        <f t="shared" si="2"/>
        <v>0</v>
      </c>
      <c r="Q25" s="151">
        <f t="shared" si="3"/>
        <v>0</v>
      </c>
      <c r="R25" s="152">
        <f t="shared" si="4"/>
        <v>0</v>
      </c>
      <c r="S25" s="153" t="str">
        <f>IF('LEAVE Jan 2019-Dec 2019'!$S19="ΓΛ44 ΙΖ",'LEAVE Jan 2019-Dec 2019'!N19,"")</f>
        <v/>
      </c>
      <c r="T25" s="415" t="str">
        <f>IF(AND(G25&lt;&gt;"",MONTH(G25)&gt;=3,'LEAVE Jan 2019-Dec 2019'!F19="ΝΑΙ"),"Για Αξιωματούχους από 1/3/19  χρησιμοποιείστε το έντυπο ΓΛ44Β",+IF(Q25="N/A","Η κλίμακα αυτή έχει καταργηθεί",""))</f>
        <v/>
      </c>
      <c r="U25" s="416"/>
      <c r="V25" s="416"/>
      <c r="W25" s="416"/>
      <c r="X25" s="416"/>
      <c r="Y25" s="309" t="b">
        <f>+IF(AND('ΓΛ44Β (Αξιωμ) Μar 2019-Dec 2019'!I20&lt;&gt;"",'ΓΛ44Β (Αξιωμ) Μar 2019-Dec 2019'!M20=""),FALSE,TRUE)</f>
        <v>1</v>
      </c>
    </row>
    <row r="26" spans="1:25" ht="18" customHeight="1" x14ac:dyDescent="0.25">
      <c r="A26" s="154">
        <v>12</v>
      </c>
      <c r="B26" s="296" t="str">
        <f>IF('LEAVE Jan 2019-Dec 2019'!$S20="ΓΛ44 ΙΖ",'LEAVE Jan 2019-Dec 2019'!B20,"")</f>
        <v/>
      </c>
      <c r="C26" s="296" t="str">
        <f>IF('LEAVE Jan 2019-Dec 2019'!$S20="ΓΛ44 ΙΖ",'LEAVE Jan 2019-Dec 2019'!C20,"")</f>
        <v/>
      </c>
      <c r="D26" s="417" t="str">
        <f>IF('LEAVE Jan 2019-Dec 2019'!$S20="ΓΛ44 ΙΖ",'LEAVE Jan 2019-Dec 2019'!D20,"")</f>
        <v/>
      </c>
      <c r="E26" s="418"/>
      <c r="F26" s="419"/>
      <c r="G26" s="305"/>
      <c r="H26" s="147"/>
      <c r="I26" s="148" t="str">
        <f t="shared" si="0"/>
        <v/>
      </c>
      <c r="J26" s="149" t="str">
        <f t="shared" si="1"/>
        <v/>
      </c>
      <c r="K26" s="222"/>
      <c r="L26" s="223"/>
      <c r="M26" s="223"/>
      <c r="N26" s="224"/>
      <c r="O26" s="225"/>
      <c r="P26" s="150">
        <f t="shared" si="2"/>
        <v>0</v>
      </c>
      <c r="Q26" s="151">
        <f t="shared" si="3"/>
        <v>0</v>
      </c>
      <c r="R26" s="152">
        <f t="shared" si="4"/>
        <v>0</v>
      </c>
      <c r="S26" s="153" t="str">
        <f>IF('LEAVE Jan 2019-Dec 2019'!$S20="ΓΛ44 ΙΖ",'LEAVE Jan 2019-Dec 2019'!N20,"")</f>
        <v/>
      </c>
      <c r="T26" s="415" t="str">
        <f>IF(AND(G26&lt;&gt;"",MONTH(G26)&gt;=3,'LEAVE Jan 2019-Dec 2019'!F20="ΝΑΙ"),"Για Αξιωματούχους από 1/3/19  χρησιμοποιείστε το έντυπο ΓΛ44Β",+IF(Q26="N/A","Η κλίμακα αυτή έχει καταργηθεί",""))</f>
        <v/>
      </c>
      <c r="U26" s="416"/>
      <c r="V26" s="416"/>
      <c r="W26" s="416"/>
      <c r="X26" s="416"/>
      <c r="Y26" s="309" t="b">
        <f>+IF(AND('ΓΛ44Β (Αξιωμ) Μar 2019-Dec 2019'!I21&lt;&gt;"",'ΓΛ44Β (Αξιωμ) Μar 2019-Dec 2019'!M21=""),FALSE,TRUE)</f>
        <v>1</v>
      </c>
    </row>
    <row r="27" spans="1:25" ht="18" customHeight="1" x14ac:dyDescent="0.25">
      <c r="A27" s="154">
        <v>13</v>
      </c>
      <c r="B27" s="296" t="str">
        <f>IF('LEAVE Jan 2019-Dec 2019'!$S21="ΓΛ44 ΙΖ",'LEAVE Jan 2019-Dec 2019'!B21,"")</f>
        <v/>
      </c>
      <c r="C27" s="296" t="str">
        <f>IF('LEAVE Jan 2019-Dec 2019'!$S21="ΓΛ44 ΙΖ",'LEAVE Jan 2019-Dec 2019'!C21,"")</f>
        <v/>
      </c>
      <c r="D27" s="417" t="str">
        <f>IF('LEAVE Jan 2019-Dec 2019'!$S21="ΓΛ44 ΙΖ",'LEAVE Jan 2019-Dec 2019'!D21,"")</f>
        <v/>
      </c>
      <c r="E27" s="418"/>
      <c r="F27" s="419"/>
      <c r="G27" s="305"/>
      <c r="H27" s="147"/>
      <c r="I27" s="148" t="str">
        <f t="shared" si="0"/>
        <v/>
      </c>
      <c r="J27" s="149" t="str">
        <f t="shared" si="1"/>
        <v/>
      </c>
      <c r="K27" s="222"/>
      <c r="L27" s="223"/>
      <c r="M27" s="223"/>
      <c r="N27" s="224"/>
      <c r="O27" s="225"/>
      <c r="P27" s="150">
        <f t="shared" si="2"/>
        <v>0</v>
      </c>
      <c r="Q27" s="151">
        <f t="shared" si="3"/>
        <v>0</v>
      </c>
      <c r="R27" s="152">
        <f t="shared" si="4"/>
        <v>0</v>
      </c>
      <c r="S27" s="153" t="str">
        <f>IF('LEAVE Jan 2019-Dec 2019'!$S21="ΓΛ44 ΙΖ",'LEAVE Jan 2019-Dec 2019'!N21,"")</f>
        <v/>
      </c>
      <c r="T27" s="415" t="str">
        <f>IF(AND(G27&lt;&gt;"",MONTH(G27)&gt;=3,'LEAVE Jan 2019-Dec 2019'!F21="ΝΑΙ"),"Για Αξιωματούχους από 1/3/19  χρησιμοποιείστε το έντυπο ΓΛ44Β",+IF(Q27="N/A","Η κλίμακα αυτή έχει καταργηθεί",""))</f>
        <v/>
      </c>
      <c r="U27" s="416"/>
      <c r="V27" s="416"/>
      <c r="W27" s="416"/>
      <c r="X27" s="416"/>
      <c r="Y27" s="309" t="b">
        <f>+IF(AND('ΓΛ44Β (Αξιωμ) Μar 2019-Dec 2019'!I22&lt;&gt;"",'ΓΛ44Β (Αξιωμ) Μar 2019-Dec 2019'!M22=""),FALSE,TRUE)</f>
        <v>1</v>
      </c>
    </row>
    <row r="28" spans="1:25" ht="18" customHeight="1" x14ac:dyDescent="0.25">
      <c r="A28" s="154">
        <v>14</v>
      </c>
      <c r="B28" s="296" t="str">
        <f>IF('LEAVE Jan 2019-Dec 2019'!$S22="ΓΛ44 ΙΖ",'LEAVE Jan 2019-Dec 2019'!B22,"")</f>
        <v/>
      </c>
      <c r="C28" s="296" t="str">
        <f>IF('LEAVE Jan 2019-Dec 2019'!$S22="ΓΛ44 ΙΖ",'LEAVE Jan 2019-Dec 2019'!C22,"")</f>
        <v/>
      </c>
      <c r="D28" s="417" t="str">
        <f>IF('LEAVE Jan 2019-Dec 2019'!$S22="ΓΛ44 ΙΖ",'LEAVE Jan 2019-Dec 2019'!D22,"")</f>
        <v/>
      </c>
      <c r="E28" s="418"/>
      <c r="F28" s="419"/>
      <c r="G28" s="305"/>
      <c r="H28" s="147"/>
      <c r="I28" s="148" t="str">
        <f t="shared" si="0"/>
        <v/>
      </c>
      <c r="J28" s="149" t="str">
        <f t="shared" si="1"/>
        <v/>
      </c>
      <c r="K28" s="222"/>
      <c r="L28" s="223"/>
      <c r="M28" s="223"/>
      <c r="N28" s="224"/>
      <c r="O28" s="225"/>
      <c r="P28" s="150">
        <f t="shared" si="2"/>
        <v>0</v>
      </c>
      <c r="Q28" s="151">
        <f t="shared" si="3"/>
        <v>0</v>
      </c>
      <c r="R28" s="152">
        <f t="shared" si="4"/>
        <v>0</v>
      </c>
      <c r="S28" s="153" t="str">
        <f>IF('LEAVE Jan 2019-Dec 2019'!$S22="ΓΛ44 ΙΖ",'LEAVE Jan 2019-Dec 2019'!N22,"")</f>
        <v/>
      </c>
      <c r="T28" s="415" t="str">
        <f>IF(AND(G28&lt;&gt;"",MONTH(G28)&gt;=3,'LEAVE Jan 2019-Dec 2019'!F22="ΝΑΙ"),"Για Αξιωματούχους από 1/3/19  χρησιμοποιείστε το έντυπο ΓΛ44Β",+IF(Q28="N/A","Η κλίμακα αυτή έχει καταργηθεί",""))</f>
        <v/>
      </c>
      <c r="U28" s="416"/>
      <c r="V28" s="416"/>
      <c r="W28" s="416"/>
      <c r="X28" s="416"/>
      <c r="Y28" s="309" t="b">
        <f>+IF(AND('ΓΛ44Β (Αξιωμ) Μar 2019-Dec 2019'!I23&lt;&gt;"",'ΓΛ44Β (Αξιωμ) Μar 2019-Dec 2019'!M23=""),FALSE,TRUE)</f>
        <v>1</v>
      </c>
    </row>
    <row r="29" spans="1:25" ht="18" customHeight="1" x14ac:dyDescent="0.25">
      <c r="A29" s="154">
        <v>15</v>
      </c>
      <c r="B29" s="296" t="str">
        <f>IF('LEAVE Jan 2019-Dec 2019'!$S23="ΓΛ44 ΙΖ",'LEAVE Jan 2019-Dec 2019'!B23,"")</f>
        <v/>
      </c>
      <c r="C29" s="296" t="str">
        <f>IF('LEAVE Jan 2019-Dec 2019'!$S23="ΓΛ44 ΙΖ",'LEAVE Jan 2019-Dec 2019'!C23,"")</f>
        <v/>
      </c>
      <c r="D29" s="417" t="str">
        <f>IF('LEAVE Jan 2019-Dec 2019'!$S23="ΓΛ44 ΙΖ",'LEAVE Jan 2019-Dec 2019'!D23,"")</f>
        <v/>
      </c>
      <c r="E29" s="418"/>
      <c r="F29" s="419"/>
      <c r="G29" s="305"/>
      <c r="H29" s="147"/>
      <c r="I29" s="148" t="str">
        <f t="shared" si="0"/>
        <v/>
      </c>
      <c r="J29" s="149" t="str">
        <f t="shared" si="1"/>
        <v/>
      </c>
      <c r="K29" s="222"/>
      <c r="L29" s="223"/>
      <c r="M29" s="223"/>
      <c r="N29" s="224"/>
      <c r="O29" s="225"/>
      <c r="P29" s="150">
        <f t="shared" si="2"/>
        <v>0</v>
      </c>
      <c r="Q29" s="151">
        <f t="shared" si="3"/>
        <v>0</v>
      </c>
      <c r="R29" s="152">
        <f t="shared" si="4"/>
        <v>0</v>
      </c>
      <c r="S29" s="153" t="str">
        <f>IF('LEAVE Jan 2019-Dec 2019'!$S23="ΓΛ44 ΙΖ",'LEAVE Jan 2019-Dec 2019'!N23,"")</f>
        <v/>
      </c>
      <c r="T29" s="415" t="str">
        <f>IF(AND(G29&lt;&gt;"",MONTH(G29)&gt;=3,'LEAVE Jan 2019-Dec 2019'!F23="ΝΑΙ"),"Για Αξιωματούχους από 1/3/19  χρησιμοποιείστε το έντυπο ΓΛ44Β",+IF(Q29="N/A","Η κλίμακα αυτή έχει καταργηθεί",""))</f>
        <v/>
      </c>
      <c r="U29" s="416"/>
      <c r="V29" s="416"/>
      <c r="W29" s="416"/>
      <c r="X29" s="416"/>
      <c r="Y29" s="309" t="b">
        <f>+IF(AND('ΓΛ44Β (Αξιωμ) Μar 2019-Dec 2019'!I24&lt;&gt;"",'ΓΛ44Β (Αξιωμ) Μar 2019-Dec 2019'!M24=""),FALSE,TRUE)</f>
        <v>1</v>
      </c>
    </row>
    <row r="30" spans="1:25" ht="18" customHeight="1" x14ac:dyDescent="0.25">
      <c r="A30" s="154">
        <v>16</v>
      </c>
      <c r="B30" s="296" t="str">
        <f>IF('LEAVE Jan 2019-Dec 2019'!$S24="ΓΛ44 ΙΖ",'LEAVE Jan 2019-Dec 2019'!B24,"")</f>
        <v/>
      </c>
      <c r="C30" s="296" t="str">
        <f>IF('LEAVE Jan 2019-Dec 2019'!$S24="ΓΛ44 ΙΖ",'LEAVE Jan 2019-Dec 2019'!C24,"")</f>
        <v/>
      </c>
      <c r="D30" s="417" t="str">
        <f>IF('LEAVE Jan 2019-Dec 2019'!$S24="ΓΛ44 ΙΖ",'LEAVE Jan 2019-Dec 2019'!D24,"")</f>
        <v/>
      </c>
      <c r="E30" s="418"/>
      <c r="F30" s="419"/>
      <c r="G30" s="305"/>
      <c r="H30" s="147"/>
      <c r="I30" s="148" t="str">
        <f t="shared" si="0"/>
        <v/>
      </c>
      <c r="J30" s="149" t="str">
        <f t="shared" si="1"/>
        <v/>
      </c>
      <c r="K30" s="222"/>
      <c r="L30" s="223"/>
      <c r="M30" s="223"/>
      <c r="N30" s="224"/>
      <c r="O30" s="225"/>
      <c r="P30" s="150">
        <f t="shared" si="2"/>
        <v>0</v>
      </c>
      <c r="Q30" s="151">
        <f t="shared" si="3"/>
        <v>0</v>
      </c>
      <c r="R30" s="152">
        <f t="shared" si="4"/>
        <v>0</v>
      </c>
      <c r="S30" s="153" t="str">
        <f>IF('LEAVE Jan 2019-Dec 2019'!$S24="ΓΛ44 ΙΖ",'LEAVE Jan 2019-Dec 2019'!N24,"")</f>
        <v/>
      </c>
      <c r="T30" s="415" t="str">
        <f>IF(AND(G30&lt;&gt;"",MONTH(G30)&gt;=3,'LEAVE Jan 2019-Dec 2019'!F24="ΝΑΙ"),"Για Αξιωματούχους από 1/3/19  χρησιμοποιείστε το έντυπο ΓΛ44Β",+IF(Q30="N/A","Η κλίμακα αυτή έχει καταργηθεί",""))</f>
        <v/>
      </c>
      <c r="U30" s="416"/>
      <c r="V30" s="416"/>
      <c r="W30" s="416"/>
      <c r="X30" s="416"/>
      <c r="Y30" s="309" t="b">
        <f>+IF(AND('ΓΛ44Β (Αξιωμ) Μar 2019-Dec 2019'!I25&lt;&gt;"",'ΓΛ44Β (Αξιωμ) Μar 2019-Dec 2019'!M25=""),FALSE,TRUE)</f>
        <v>1</v>
      </c>
    </row>
    <row r="31" spans="1:25" ht="18" customHeight="1" x14ac:dyDescent="0.25">
      <c r="A31" s="154">
        <v>17</v>
      </c>
      <c r="B31" s="296" t="str">
        <f>IF('LEAVE Jan 2019-Dec 2019'!$S25="ΓΛ44 ΙΖ",'LEAVE Jan 2019-Dec 2019'!B25,"")</f>
        <v/>
      </c>
      <c r="C31" s="296" t="str">
        <f>IF('LEAVE Jan 2019-Dec 2019'!$S25="ΓΛ44 ΙΖ",'LEAVE Jan 2019-Dec 2019'!C25,"")</f>
        <v/>
      </c>
      <c r="D31" s="417" t="str">
        <f>IF('LEAVE Jan 2019-Dec 2019'!$S25="ΓΛ44 ΙΖ",'LEAVE Jan 2019-Dec 2019'!D25,"")</f>
        <v/>
      </c>
      <c r="E31" s="418"/>
      <c r="F31" s="419"/>
      <c r="G31" s="305"/>
      <c r="H31" s="147"/>
      <c r="I31" s="148" t="str">
        <f t="shared" si="0"/>
        <v/>
      </c>
      <c r="J31" s="149" t="str">
        <f t="shared" si="1"/>
        <v/>
      </c>
      <c r="K31" s="222"/>
      <c r="L31" s="223"/>
      <c r="M31" s="223"/>
      <c r="N31" s="224"/>
      <c r="O31" s="225"/>
      <c r="P31" s="150">
        <f t="shared" si="2"/>
        <v>0</v>
      </c>
      <c r="Q31" s="151">
        <f t="shared" si="3"/>
        <v>0</v>
      </c>
      <c r="R31" s="152">
        <f t="shared" si="4"/>
        <v>0</v>
      </c>
      <c r="S31" s="153" t="str">
        <f>IF('LEAVE Jan 2019-Dec 2019'!$S25="ΓΛ44 ΙΖ",'LEAVE Jan 2019-Dec 2019'!N25,"")</f>
        <v/>
      </c>
      <c r="T31" s="415" t="str">
        <f>IF(AND(G31&lt;&gt;"",MONTH(G31)&gt;=3,'LEAVE Jan 2019-Dec 2019'!F25="ΝΑΙ"),"Για Αξιωματούχους από 1/3/19  χρησιμοποιείστε το έντυπο ΓΛ44Β",+IF(Q31="N/A","Η κλίμακα αυτή έχει καταργηθεί",""))</f>
        <v/>
      </c>
      <c r="U31" s="416"/>
      <c r="V31" s="416"/>
      <c r="W31" s="416"/>
      <c r="X31" s="416"/>
      <c r="Y31" s="309" t="b">
        <f>+IF(AND('ΓΛ44Β (Αξιωμ) Μar 2019-Dec 2019'!I26&lt;&gt;"",'ΓΛ44Β (Αξιωμ) Μar 2019-Dec 2019'!M26=""),FALSE,TRUE)</f>
        <v>1</v>
      </c>
    </row>
    <row r="32" spans="1:25" ht="18" customHeight="1" x14ac:dyDescent="0.25">
      <c r="A32" s="155">
        <v>18</v>
      </c>
      <c r="B32" s="296" t="str">
        <f>IF('LEAVE Jan 2019-Dec 2019'!$S26="ΓΛ44 ΙΖ",'LEAVE Jan 2019-Dec 2019'!B26,"")</f>
        <v/>
      </c>
      <c r="C32" s="296" t="str">
        <f>IF('LEAVE Jan 2019-Dec 2019'!$S26="ΓΛ44 ΙΖ",'LEAVE Jan 2019-Dec 2019'!C26,"")</f>
        <v/>
      </c>
      <c r="D32" s="466" t="str">
        <f>IF('LEAVE Jan 2019-Dec 2019'!$S26="ΓΛ44 ΙΖ",'LEAVE Jan 2019-Dec 2019'!D26,"")</f>
        <v/>
      </c>
      <c r="E32" s="467"/>
      <c r="F32" s="468"/>
      <c r="G32" s="305"/>
      <c r="H32" s="147"/>
      <c r="I32" s="148" t="str">
        <f t="shared" si="0"/>
        <v/>
      </c>
      <c r="J32" s="149" t="str">
        <f t="shared" si="1"/>
        <v/>
      </c>
      <c r="K32" s="226"/>
      <c r="L32" s="223"/>
      <c r="M32" s="223"/>
      <c r="N32" s="224"/>
      <c r="O32" s="225"/>
      <c r="P32" s="150">
        <f t="shared" si="2"/>
        <v>0</v>
      </c>
      <c r="Q32" s="151">
        <f t="shared" si="3"/>
        <v>0</v>
      </c>
      <c r="R32" s="152">
        <f t="shared" si="4"/>
        <v>0</v>
      </c>
      <c r="S32" s="153" t="str">
        <f>IF('LEAVE Jan 2019-Dec 2019'!$S26="ΓΛ44 ΙΖ",'LEAVE Jan 2019-Dec 2019'!N26,"")</f>
        <v/>
      </c>
      <c r="T32" s="415" t="str">
        <f>IF(AND(G32&lt;&gt;"",MONTH(G32)&gt;=3,'LEAVE Jan 2019-Dec 2019'!F26="ΝΑΙ"),"Για Αξιωματούχους από 1/3/19  χρησιμοποιείστε το έντυπο ΓΛ44Β",+IF(Q32="N/A","Η κλίμακα αυτή έχει καταργηθεί",""))</f>
        <v/>
      </c>
      <c r="U32" s="416"/>
      <c r="V32" s="416"/>
      <c r="W32" s="416"/>
      <c r="X32" s="416"/>
      <c r="Y32" s="309" t="b">
        <f>+IF(AND('ΓΛ44Β (Αξιωμ) Μar 2019-Dec 2019'!I27&lt;&gt;"",'ΓΛ44Β (Αξιωμ) Μar 2019-Dec 2019'!M27=""),FALSE,TRUE)</f>
        <v>1</v>
      </c>
    </row>
    <row r="33" spans="1:25"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25"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c r="Y34" s="308"/>
    </row>
    <row r="35" spans="1:25"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c r="Y35" s="308"/>
    </row>
    <row r="36" spans="1:25"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c r="Y36" s="308"/>
    </row>
    <row r="37" spans="1:25"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25" hidden="1" x14ac:dyDescent="0.2">
      <c r="A38" s="476">
        <v>43122</v>
      </c>
      <c r="B38" s="476"/>
      <c r="C38" s="184"/>
    </row>
    <row r="39" spans="1:25" ht="15" hidden="1" x14ac:dyDescent="0.25">
      <c r="A39" s="172"/>
      <c r="B39" s="187" t="s">
        <v>35</v>
      </c>
      <c r="C39" s="187" t="s">
        <v>36</v>
      </c>
      <c r="D39" s="187" t="s">
        <v>37</v>
      </c>
      <c r="H39" s="188"/>
      <c r="I39" s="189"/>
      <c r="J39" s="189"/>
      <c r="K39" s="188"/>
      <c r="L39" s="188"/>
      <c r="M39" s="190">
        <v>43101</v>
      </c>
      <c r="N39" s="191">
        <v>43282</v>
      </c>
      <c r="S39" s="192"/>
    </row>
    <row r="40" spans="1:25"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25"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25"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25"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25"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25"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25"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25"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25"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password="CC53" sheet="1" objects="1" scenarios="1" selectLockedCells="1"/>
  <autoFilter ref="B39:D2315" xr:uid="{00000000-0009-0000-0000-00000B000000}"/>
  <dataConsolidate/>
  <mergeCells count="86">
    <mergeCell ref="P4:S5"/>
    <mergeCell ref="A5:G5"/>
    <mergeCell ref="A6:G6"/>
    <mergeCell ref="A1:G2"/>
    <mergeCell ref="H1:M1"/>
    <mergeCell ref="O1:S1"/>
    <mergeCell ref="O2:S2"/>
    <mergeCell ref="A3:G3"/>
    <mergeCell ref="H3:S3"/>
    <mergeCell ref="A4:G4"/>
    <mergeCell ref="H4:J5"/>
    <mergeCell ref="K4:M5"/>
    <mergeCell ref="N4:N6"/>
    <mergeCell ref="O4:O6"/>
    <mergeCell ref="A7:B7"/>
    <mergeCell ref="D7:G7"/>
    <mergeCell ref="H7:J7"/>
    <mergeCell ref="K7:M7"/>
    <mergeCell ref="A9:C9"/>
    <mergeCell ref="D9:G9"/>
    <mergeCell ref="T16:X16"/>
    <mergeCell ref="D15:F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P13:P14"/>
    <mergeCell ref="Q13:Q14"/>
    <mergeCell ref="R13:S13"/>
    <mergeCell ref="H14:J14"/>
    <mergeCell ref="T15:X15"/>
    <mergeCell ref="D18:F18"/>
    <mergeCell ref="D19:F19"/>
    <mergeCell ref="D17:F17"/>
    <mergeCell ref="T17:X17"/>
    <mergeCell ref="T18:X18"/>
    <mergeCell ref="T19:X19"/>
    <mergeCell ref="D20:F20"/>
    <mergeCell ref="D21:F21"/>
    <mergeCell ref="D22:F22"/>
    <mergeCell ref="T20:X20"/>
    <mergeCell ref="T21:X21"/>
    <mergeCell ref="T22:X22"/>
    <mergeCell ref="D23:F23"/>
    <mergeCell ref="D24:F24"/>
    <mergeCell ref="D25:F25"/>
    <mergeCell ref="T23:X23"/>
    <mergeCell ref="T24:X24"/>
    <mergeCell ref="T25:X25"/>
    <mergeCell ref="T29:X29"/>
    <mergeCell ref="T30:X30"/>
    <mergeCell ref="T31:X31"/>
    <mergeCell ref="T32:X32"/>
    <mergeCell ref="D26:F26"/>
    <mergeCell ref="D27:F27"/>
    <mergeCell ref="D28:F28"/>
    <mergeCell ref="T26:X26"/>
    <mergeCell ref="T27:X27"/>
    <mergeCell ref="T28:X28"/>
    <mergeCell ref="D29:F29"/>
    <mergeCell ref="O34:R34"/>
    <mergeCell ref="D30:F30"/>
    <mergeCell ref="D31:F31"/>
    <mergeCell ref="D32:F32"/>
    <mergeCell ref="B33:C33"/>
    <mergeCell ref="F33:G33"/>
    <mergeCell ref="H33:J33"/>
    <mergeCell ref="D34:E34"/>
    <mergeCell ref="M34:N34"/>
    <mergeCell ref="A38:B38"/>
    <mergeCell ref="B35:C35"/>
    <mergeCell ref="D35:E35"/>
    <mergeCell ref="O35:R35"/>
    <mergeCell ref="B36:F36"/>
    <mergeCell ref="H36:S36"/>
    <mergeCell ref="H37:J37"/>
  </mergeCells>
  <conditionalFormatting sqref="S33">
    <cfRule type="cellIs" dxfId="391" priority="114" stopIfTrue="1" operator="equal">
      <formula>"Λίρες"</formula>
    </cfRule>
    <cfRule type="cellIs" dxfId="390" priority="115" stopIfTrue="1" operator="equal">
      <formula>"Ευρώ"</formula>
    </cfRule>
  </conditionalFormatting>
  <conditionalFormatting sqref="M10">
    <cfRule type="cellIs" dxfId="389" priority="113" stopIfTrue="1" operator="greaterThan">
      <formula>0</formula>
    </cfRule>
  </conditionalFormatting>
  <conditionalFormatting sqref="R37 H33 M37:O37 K33:S33">
    <cfRule type="cellIs" dxfId="388" priority="112" stopIfTrue="1" operator="equal">
      <formula>0</formula>
    </cfRule>
  </conditionalFormatting>
  <conditionalFormatting sqref="G14:J14">
    <cfRule type="expression" dxfId="387" priority="111" stopIfTrue="1">
      <formula>G15&gt;0</formula>
    </cfRule>
  </conditionalFormatting>
  <conditionalFormatting sqref="D9">
    <cfRule type="expression" dxfId="386" priority="108" stopIfTrue="1">
      <formula>M10&gt;0</formula>
    </cfRule>
    <cfRule type="expression" dxfId="385" priority="109" stopIfTrue="1">
      <formula>M10&gt;" "</formula>
    </cfRule>
    <cfRule type="expression" dxfId="384" priority="110" stopIfTrue="1">
      <formula>M10&gt;A</formula>
    </cfRule>
  </conditionalFormatting>
  <conditionalFormatting sqref="D7">
    <cfRule type="expression" dxfId="383" priority="105" stopIfTrue="1">
      <formula>M10&gt;0</formula>
    </cfRule>
    <cfRule type="expression" dxfId="382" priority="106" stopIfTrue="1">
      <formula>M10&gt;" "</formula>
    </cfRule>
    <cfRule type="expression" dxfId="381" priority="107" stopIfTrue="1">
      <formula>M10&gt;A</formula>
    </cfRule>
  </conditionalFormatting>
  <conditionalFormatting sqref="C7">
    <cfRule type="expression" dxfId="380" priority="102" stopIfTrue="1">
      <formula>M10&gt;0</formula>
    </cfRule>
    <cfRule type="expression" dxfId="379" priority="103" stopIfTrue="1">
      <formula>M10&gt;" "</formula>
    </cfRule>
    <cfRule type="expression" dxfId="378" priority="104" stopIfTrue="1">
      <formula>M10&gt;A</formula>
    </cfRule>
  </conditionalFormatting>
  <conditionalFormatting sqref="D10">
    <cfRule type="expression" dxfId="377" priority="99" stopIfTrue="1">
      <formula>M10&gt;0</formula>
    </cfRule>
    <cfRule type="expression" dxfId="376" priority="100" stopIfTrue="1">
      <formula>M10&gt;" "</formula>
    </cfRule>
    <cfRule type="expression" dxfId="375" priority="101" stopIfTrue="1">
      <formula>M10&gt;A</formula>
    </cfRule>
  </conditionalFormatting>
  <conditionalFormatting sqref="H15:H32">
    <cfRule type="expression" priority="83" stopIfTrue="1">
      <formula>$H15=""</formula>
    </cfRule>
    <cfRule type="expression" dxfId="374" priority="84" stopIfTrue="1">
      <formula>$G15&gt;41274</formula>
    </cfRule>
    <cfRule type="expression" dxfId="373" priority="85" stopIfTrue="1">
      <formula>$G15&lt;33327</formula>
    </cfRule>
    <cfRule type="expression" dxfId="372" priority="86" stopIfTrue="1">
      <formula>$G15&lt;=41274</formula>
    </cfRule>
    <cfRule type="expression" dxfId="371" priority="87" stopIfTrue="1">
      <formula>$G15&lt;33328</formula>
    </cfRule>
    <cfRule type="expression" dxfId="370" priority="88" stopIfTrue="1">
      <formula>$G15&gt;41274</formula>
    </cfRule>
    <cfRule type="expression" dxfId="369" priority="89" stopIfTrue="1">
      <formula>$G15&lt;=41274</formula>
    </cfRule>
  </conditionalFormatting>
  <conditionalFormatting sqref="I15:I32">
    <cfRule type="expression" dxfId="368" priority="80" stopIfTrue="1">
      <formula>$G15&gt;41274</formula>
    </cfRule>
    <cfRule type="expression" dxfId="367" priority="81" stopIfTrue="1">
      <formula>$G15&lt;33327</formula>
    </cfRule>
    <cfRule type="expression" dxfId="366" priority="82" stopIfTrue="1">
      <formula>$G15&lt;=41274</formula>
    </cfRule>
  </conditionalFormatting>
  <conditionalFormatting sqref="J15:L32">
    <cfRule type="expression" dxfId="365" priority="78" stopIfTrue="1">
      <formula>$G15&lt;33327</formula>
    </cfRule>
    <cfRule type="expression" dxfId="364" priority="79" stopIfTrue="1">
      <formula>$G15&lt;=41274</formula>
    </cfRule>
  </conditionalFormatting>
  <conditionalFormatting sqref="G9">
    <cfRule type="expression" dxfId="363" priority="75" stopIfTrue="1">
      <formula>S10&gt;0</formula>
    </cfRule>
    <cfRule type="expression" dxfId="362" priority="76" stopIfTrue="1">
      <formula>S10&gt;" "</formula>
    </cfRule>
    <cfRule type="expression" dxfId="361" priority="77" stopIfTrue="1">
      <formula>S10&gt;A</formula>
    </cfRule>
  </conditionalFormatting>
  <conditionalFormatting sqref="G7">
    <cfRule type="expression" dxfId="360" priority="72" stopIfTrue="1">
      <formula>S10&gt;0</formula>
    </cfRule>
    <cfRule type="expression" dxfId="359" priority="73" stopIfTrue="1">
      <formula>S10&gt;" "</formula>
    </cfRule>
    <cfRule type="expression" dxfId="358" priority="74" stopIfTrue="1">
      <formula>S10&gt;A</formula>
    </cfRule>
  </conditionalFormatting>
  <conditionalFormatting sqref="S15:S33">
    <cfRule type="containsErrors" dxfId="357" priority="71" stopIfTrue="1">
      <formula>ISERROR(S15)</formula>
    </cfRule>
  </conditionalFormatting>
  <conditionalFormatting sqref="O15:O32">
    <cfRule type="cellIs" dxfId="356" priority="68" stopIfTrue="1" operator="between">
      <formula>1</formula>
      <formula>3000</formula>
    </cfRule>
    <cfRule type="cellIs" dxfId="355" priority="69" stopIfTrue="1" operator="between">
      <formula>3001</formula>
      <formula>6000</formula>
    </cfRule>
    <cfRule type="cellIs" dxfId="354" priority="70" stopIfTrue="1" operator="greaterThan">
      <formula>6001</formula>
    </cfRule>
  </conditionalFormatting>
  <conditionalFormatting sqref="F9">
    <cfRule type="expression" dxfId="353" priority="65" stopIfTrue="1">
      <formula>O10&gt;0</formula>
    </cfRule>
    <cfRule type="expression" dxfId="352" priority="66" stopIfTrue="1">
      <formula>O10&gt;" "</formula>
    </cfRule>
    <cfRule type="expression" dxfId="351" priority="67" stopIfTrue="1">
      <formula>O10&gt;A</formula>
    </cfRule>
  </conditionalFormatting>
  <conditionalFormatting sqref="E9">
    <cfRule type="expression" dxfId="350" priority="62" stopIfTrue="1">
      <formula>#REF!&gt;0</formula>
    </cfRule>
    <cfRule type="expression" dxfId="349" priority="63" stopIfTrue="1">
      <formula>#REF!&gt;" "</formula>
    </cfRule>
    <cfRule type="expression" dxfId="348" priority="64" stopIfTrue="1">
      <formula>#REF!&gt;A</formula>
    </cfRule>
  </conditionalFormatting>
  <conditionalFormatting sqref="F7">
    <cfRule type="expression" dxfId="347" priority="59" stopIfTrue="1">
      <formula>O10&gt;0</formula>
    </cfRule>
    <cfRule type="expression" dxfId="346" priority="60" stopIfTrue="1">
      <formula>O10&gt;" "</formula>
    </cfRule>
    <cfRule type="expression" dxfId="345" priority="61" stopIfTrue="1">
      <formula>O10&gt;A</formula>
    </cfRule>
  </conditionalFormatting>
  <conditionalFormatting sqref="E7">
    <cfRule type="expression" dxfId="344" priority="56" stopIfTrue="1">
      <formula>#REF!&gt;0</formula>
    </cfRule>
    <cfRule type="expression" dxfId="343" priority="57" stopIfTrue="1">
      <formula>#REF!&gt;" "</formula>
    </cfRule>
    <cfRule type="expression" dxfId="342" priority="58" stopIfTrue="1">
      <formula>#REF!&gt;A</formula>
    </cfRule>
  </conditionalFormatting>
  <conditionalFormatting sqref="L15:M32 N16:N32">
    <cfRule type="cellIs" dxfId="341" priority="54" stopIfTrue="1" operator="between">
      <formula>1</formula>
      <formula>150</formula>
    </cfRule>
    <cfRule type="cellIs" dxfId="340" priority="55" stopIfTrue="1" operator="between">
      <formula>151</formula>
      <formula>600</formula>
    </cfRule>
  </conditionalFormatting>
  <conditionalFormatting sqref="R15:R32">
    <cfRule type="cellIs" dxfId="339" priority="53" stopIfTrue="1" operator="greaterThan">
      <formula>1</formula>
    </cfRule>
  </conditionalFormatting>
  <conditionalFormatting sqref="R7">
    <cfRule type="cellIs" dxfId="338" priority="50" stopIfTrue="1" operator="between">
      <formula>1</formula>
      <formula>50000</formula>
    </cfRule>
    <cfRule type="expression" dxfId="337" priority="51" stopIfTrue="1">
      <formula>SUM(P33:S33)&gt;50001</formula>
    </cfRule>
    <cfRule type="cellIs" dxfId="336" priority="52" stopIfTrue="1" operator="equal">
      <formula>0</formula>
    </cfRule>
  </conditionalFormatting>
  <conditionalFormatting sqref="R7">
    <cfRule type="cellIs" dxfId="335" priority="47" stopIfTrue="1" operator="between">
      <formula>1</formula>
      <formula>50000</formula>
    </cfRule>
    <cfRule type="expression" dxfId="334" priority="48" stopIfTrue="1">
      <formula>SUM(P33:S33)&gt;50001</formula>
    </cfRule>
    <cfRule type="cellIs" dxfId="333" priority="49" stopIfTrue="1" operator="equal">
      <formula>0</formula>
    </cfRule>
  </conditionalFormatting>
  <conditionalFormatting sqref="J15:J32">
    <cfRule type="expression" dxfId="332" priority="46" stopIfTrue="1">
      <formula>$G15&gt;41274</formula>
    </cfRule>
  </conditionalFormatting>
  <conditionalFormatting sqref="J8:L8">
    <cfRule type="cellIs" dxfId="331" priority="43" stopIfTrue="1" operator="between">
      <formula>1</formula>
      <formula>50000</formula>
    </cfRule>
    <cfRule type="expression" dxfId="330" priority="44" stopIfTrue="1">
      <formula>SUM(J34:M34)&gt;50001</formula>
    </cfRule>
    <cfRule type="cellIs" dxfId="329" priority="45" stopIfTrue="1" operator="equal">
      <formula>0</formula>
    </cfRule>
  </conditionalFormatting>
  <conditionalFormatting sqref="J8:L8">
    <cfRule type="cellIs" dxfId="328" priority="40" stopIfTrue="1" operator="between">
      <formula>1</formula>
      <formula>50000</formula>
    </cfRule>
    <cfRule type="expression" dxfId="327" priority="41" stopIfTrue="1">
      <formula>SUM(J34:M34)&gt;50001</formula>
    </cfRule>
    <cfRule type="cellIs" dxfId="326" priority="42" stopIfTrue="1" operator="equal">
      <formula>0</formula>
    </cfRule>
  </conditionalFormatting>
  <conditionalFormatting sqref="T15:T32">
    <cfRule type="notContainsBlanks" dxfId="325" priority="116" stopIfTrue="1">
      <formula>LEN(TRIM(T15))&gt;0</formula>
    </cfRule>
  </conditionalFormatting>
  <conditionalFormatting sqref="O15">
    <cfRule type="cellIs" dxfId="324" priority="36" stopIfTrue="1" operator="equal">
      <formula>"Λίρες"</formula>
    </cfRule>
    <cfRule type="cellIs" dxfId="323" priority="37" stopIfTrue="1" operator="equal">
      <formula>"Ευρώ"</formula>
    </cfRule>
  </conditionalFormatting>
  <conditionalFormatting sqref="K15:L15">
    <cfRule type="cellIs" dxfId="322" priority="33" stopIfTrue="1" operator="between">
      <formula>1</formula>
      <formula>125</formula>
    </cfRule>
    <cfRule type="cellIs" dxfId="321" priority="34" stopIfTrue="1" operator="between">
      <formula>126</formula>
      <formula>150</formula>
    </cfRule>
    <cfRule type="cellIs" dxfId="320" priority="35" stopIfTrue="1" operator="greaterThan">
      <formula>150</formula>
    </cfRule>
  </conditionalFormatting>
  <conditionalFormatting sqref="M15">
    <cfRule type="cellIs" dxfId="319" priority="30" stopIfTrue="1" operator="between">
      <formula>1</formula>
      <formula>80</formula>
    </cfRule>
    <cfRule type="cellIs" dxfId="318" priority="31" stopIfTrue="1" operator="between">
      <formula>81</formula>
      <formula>150</formula>
    </cfRule>
    <cfRule type="cellIs" dxfId="317" priority="32" stopIfTrue="1" operator="greaterThan">
      <formula>150</formula>
    </cfRule>
  </conditionalFormatting>
  <conditionalFormatting sqref="H15:H32">
    <cfRule type="expression" dxfId="316" priority="22" stopIfTrue="1">
      <formula>$G15&lt;33328</formula>
    </cfRule>
    <cfRule type="expression" dxfId="315" priority="23" stopIfTrue="1">
      <formula>$G15&gt;39447</formula>
    </cfRule>
    <cfRule type="expression" dxfId="314" priority="24" stopIfTrue="1">
      <formula>$G15&lt;39448</formula>
    </cfRule>
  </conditionalFormatting>
  <conditionalFormatting sqref="I15:I32">
    <cfRule type="expression" dxfId="313" priority="19" stopIfTrue="1">
      <formula>$G15&gt;39447</formula>
    </cfRule>
    <cfRule type="expression" dxfId="312" priority="20" stopIfTrue="1">
      <formula>$G15&lt;33327</formula>
    </cfRule>
    <cfRule type="expression" dxfId="311" priority="21" stopIfTrue="1">
      <formula>$G15&gt;33328</formula>
    </cfRule>
  </conditionalFormatting>
  <conditionalFormatting sqref="J15:J32">
    <cfRule type="expression" dxfId="310" priority="16" stopIfTrue="1">
      <formula>$G15&gt;39447</formula>
    </cfRule>
    <cfRule type="expression" dxfId="309" priority="17" stopIfTrue="1">
      <formula>$G15&lt;33327</formula>
    </cfRule>
    <cfRule type="expression" dxfId="308" priority="18" stopIfTrue="1">
      <formula>$G15&lt;39448</formula>
    </cfRule>
  </conditionalFormatting>
  <conditionalFormatting sqref="I15:J15">
    <cfRule type="expression" dxfId="307" priority="2">
      <formula>$T15&lt;&gt;""</formula>
    </cfRule>
  </conditionalFormatting>
  <conditionalFormatting sqref="I16:J32">
    <cfRule type="expression" dxfId="306" priority="1">
      <formula>$T16&lt;&gt;""</formula>
    </cfRule>
  </conditionalFormatting>
  <dataValidations xWindow="471" yWindow="519" count="24">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00000000-0002-0000-0B00-000000000000}">
      <formula1>0</formula1>
      <formula2>150</formula2>
    </dataValidation>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0000000-0002-0000-0B00-000001000000}">
      <formula1>43101</formula1>
      <formula2>43465</formula2>
    </dataValidation>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00000000-0002-0000-0B00-000002000000}"/>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00000000-0002-0000-0B00-000003000000}"/>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0000000-0002-0000-0B00-000004000000}">
      <formula1>10</formula1>
    </dataValidation>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00000000-0002-0000-0B00-000005000000}"/>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0000000-0002-0000-0B00-000006000000}"/>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H15:H32" xr:uid="{00000000-0002-0000-0B00-000007000000}">
      <formula1>$H$39:$H$71</formula1>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00000000-0002-0000-0B00-000008000000}"/>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00000000-0002-0000-0B00-000009000000}"/>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00000000-0002-0000-0B00-00000A000000}">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0000000-0002-0000-0B00-00000B000000}">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0000000-0002-0000-0B00-00000C000000}">
      <formula1>0</formula1>
      <formula2>150</formula2>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00000000-0002-0000-0B00-00000D000000}">
      <formula1>0</formula1>
      <formula2>9999</formula2>
    </dataValidation>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xr:uid="{00000000-0002-0000-0B00-00000E000000}">
      <formula1>$J$39:$J$115</formula1>
    </dataValidation>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00000000-0002-0000-0B00-00000F000000}"/>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0000000-0002-0000-0B00-000010000000}"/>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00000000-0002-0000-0B00-000011000000}"/>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B00-000012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xr:uid="{00000000-0002-0000-0B00-000013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0000000-0002-0000-0B00-000014000000}"/>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xr:uid="{00000000-0002-0000-0B00-000015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00000000-0002-0000-0B00-000016000000}">
      <formula1>0</formula1>
      <formula2>125</formula2>
    </dataValidation>
    <dataValidation type="date" allowBlank="1" showInputMessage="1" showErrorMessage="1" errorTitle="ΛΑΘΟΣ ΗΜΕΡΟΜΗΝΙΑ" error="Ελέγξετε την ημερομηνία._x000a_(Περίοδος 1/1/2019-31/12/2019)_x000a_" promptTitle="ΠΕΡΙΟΔΟΣ ΤΕΛΕΥΤ. ΜΗΝΑ ΕΡΓΑΣΙΑΣ" prompt="Εισάξτε ημερομηνία από 1/1/19-31/12/19" sqref="G15:G32" xr:uid="{00000000-0002-0000-0B00-000017000000}">
      <formula1>43466</formula1>
      <formula2>43830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8"/>
  <sheetViews>
    <sheetView showGridLines="0" showWhiteSpace="0" zoomScaleNormal="100" workbookViewId="0">
      <selection activeCell="I10" sqref="I10"/>
    </sheetView>
  </sheetViews>
  <sheetFormatPr defaultRowHeight="12.75" x14ac:dyDescent="0.2"/>
  <cols>
    <col min="1" max="1" width="5.42578125" style="4" customWidth="1"/>
    <col min="2" max="2" width="11.7109375" style="4" customWidth="1"/>
    <col min="3" max="3" width="12.42578125" style="4" customWidth="1"/>
    <col min="4" max="4" width="18.7109375" style="4" customWidth="1"/>
    <col min="5" max="5" width="11" style="4" customWidth="1"/>
    <col min="6" max="6" width="1.5703125" style="4" customWidth="1"/>
    <col min="7" max="7" width="9" style="4" customWidth="1"/>
    <col min="8" max="8" width="12.28515625" style="4" customWidth="1"/>
    <col min="9" max="9" width="12.42578125" style="4" customWidth="1"/>
    <col min="10" max="10" width="12.5703125" style="4" customWidth="1"/>
    <col min="11" max="11" width="7.5703125" style="4" bestFit="1" customWidth="1"/>
    <col min="12" max="12" width="27.5703125" style="4" customWidth="1"/>
    <col min="13" max="13" width="12.140625" style="4" customWidth="1"/>
    <col min="14" max="256" width="9.140625" style="4"/>
    <col min="257" max="257" width="5.42578125" style="4" customWidth="1"/>
    <col min="258" max="258" width="11.7109375" style="4" customWidth="1"/>
    <col min="259" max="259" width="12.42578125" style="4" customWidth="1"/>
    <col min="260" max="260" width="18.7109375" style="4" customWidth="1"/>
    <col min="261" max="261" width="11" style="4" customWidth="1"/>
    <col min="262" max="262" width="1.28515625" style="4" customWidth="1"/>
    <col min="263" max="263" width="9" style="4" customWidth="1"/>
    <col min="264" max="264" width="11.28515625" style="4" customWidth="1"/>
    <col min="265" max="265" width="12.42578125" style="4" customWidth="1"/>
    <col min="266" max="266" width="12.5703125" style="4" customWidth="1"/>
    <col min="267" max="267" width="7.5703125" style="4" bestFit="1" customWidth="1"/>
    <col min="268" max="268" width="26" style="4" customWidth="1"/>
    <col min="269" max="512" width="9.140625" style="4"/>
    <col min="513" max="513" width="5.42578125" style="4" customWidth="1"/>
    <col min="514" max="514" width="11.7109375" style="4" customWidth="1"/>
    <col min="515" max="515" width="12.42578125" style="4" customWidth="1"/>
    <col min="516" max="516" width="18.7109375" style="4" customWidth="1"/>
    <col min="517" max="517" width="11" style="4" customWidth="1"/>
    <col min="518" max="518" width="1.28515625" style="4" customWidth="1"/>
    <col min="519" max="519" width="9" style="4" customWidth="1"/>
    <col min="520" max="520" width="11.28515625" style="4" customWidth="1"/>
    <col min="521" max="521" width="12.42578125" style="4" customWidth="1"/>
    <col min="522" max="522" width="12.5703125" style="4" customWidth="1"/>
    <col min="523" max="523" width="7.5703125" style="4" bestFit="1" customWidth="1"/>
    <col min="524" max="524" width="26" style="4" customWidth="1"/>
    <col min="525" max="768" width="9.140625" style="4"/>
    <col min="769" max="769" width="5.42578125" style="4" customWidth="1"/>
    <col min="770" max="770" width="11.7109375" style="4" customWidth="1"/>
    <col min="771" max="771" width="12.42578125" style="4" customWidth="1"/>
    <col min="772" max="772" width="18.7109375" style="4" customWidth="1"/>
    <col min="773" max="773" width="11" style="4" customWidth="1"/>
    <col min="774" max="774" width="1.28515625" style="4" customWidth="1"/>
    <col min="775" max="775" width="9" style="4" customWidth="1"/>
    <col min="776" max="776" width="11.28515625" style="4" customWidth="1"/>
    <col min="777" max="777" width="12.42578125" style="4" customWidth="1"/>
    <col min="778" max="778" width="12.5703125" style="4" customWidth="1"/>
    <col min="779" max="779" width="7.5703125" style="4" bestFit="1" customWidth="1"/>
    <col min="780" max="780" width="26" style="4" customWidth="1"/>
    <col min="781" max="1024" width="9.140625" style="4"/>
    <col min="1025" max="1025" width="5.42578125" style="4" customWidth="1"/>
    <col min="1026" max="1026" width="11.7109375" style="4" customWidth="1"/>
    <col min="1027" max="1027" width="12.42578125" style="4" customWidth="1"/>
    <col min="1028" max="1028" width="18.7109375" style="4" customWidth="1"/>
    <col min="1029" max="1029" width="11" style="4" customWidth="1"/>
    <col min="1030" max="1030" width="1.28515625" style="4" customWidth="1"/>
    <col min="1031" max="1031" width="9" style="4" customWidth="1"/>
    <col min="1032" max="1032" width="11.28515625" style="4" customWidth="1"/>
    <col min="1033" max="1033" width="12.42578125" style="4" customWidth="1"/>
    <col min="1034" max="1034" width="12.5703125" style="4" customWidth="1"/>
    <col min="1035" max="1035" width="7.5703125" style="4" bestFit="1" customWidth="1"/>
    <col min="1036" max="1036" width="26" style="4" customWidth="1"/>
    <col min="1037" max="1280" width="9.140625" style="4"/>
    <col min="1281" max="1281" width="5.42578125" style="4" customWidth="1"/>
    <col min="1282" max="1282" width="11.7109375" style="4" customWidth="1"/>
    <col min="1283" max="1283" width="12.42578125" style="4" customWidth="1"/>
    <col min="1284" max="1284" width="18.7109375" style="4" customWidth="1"/>
    <col min="1285" max="1285" width="11" style="4" customWidth="1"/>
    <col min="1286" max="1286" width="1.28515625" style="4" customWidth="1"/>
    <col min="1287" max="1287" width="9" style="4" customWidth="1"/>
    <col min="1288" max="1288" width="11.28515625" style="4" customWidth="1"/>
    <col min="1289" max="1289" width="12.42578125" style="4" customWidth="1"/>
    <col min="1290" max="1290" width="12.5703125" style="4" customWidth="1"/>
    <col min="1291" max="1291" width="7.5703125" style="4" bestFit="1" customWidth="1"/>
    <col min="1292" max="1292" width="26" style="4" customWidth="1"/>
    <col min="1293" max="1536" width="9.140625" style="4"/>
    <col min="1537" max="1537" width="5.42578125" style="4" customWidth="1"/>
    <col min="1538" max="1538" width="11.7109375" style="4" customWidth="1"/>
    <col min="1539" max="1539" width="12.42578125" style="4" customWidth="1"/>
    <col min="1540" max="1540" width="18.7109375" style="4" customWidth="1"/>
    <col min="1541" max="1541" width="11" style="4" customWidth="1"/>
    <col min="1542" max="1542" width="1.28515625" style="4" customWidth="1"/>
    <col min="1543" max="1543" width="9" style="4" customWidth="1"/>
    <col min="1544" max="1544" width="11.28515625" style="4" customWidth="1"/>
    <col min="1545" max="1545" width="12.42578125" style="4" customWidth="1"/>
    <col min="1546" max="1546" width="12.5703125" style="4" customWidth="1"/>
    <col min="1547" max="1547" width="7.5703125" style="4" bestFit="1" customWidth="1"/>
    <col min="1548" max="1548" width="26" style="4" customWidth="1"/>
    <col min="1549" max="1792" width="9.140625" style="4"/>
    <col min="1793" max="1793" width="5.42578125" style="4" customWidth="1"/>
    <col min="1794" max="1794" width="11.7109375" style="4" customWidth="1"/>
    <col min="1795" max="1795" width="12.42578125" style="4" customWidth="1"/>
    <col min="1796" max="1796" width="18.7109375" style="4" customWidth="1"/>
    <col min="1797" max="1797" width="11" style="4" customWidth="1"/>
    <col min="1798" max="1798" width="1.28515625" style="4" customWidth="1"/>
    <col min="1799" max="1799" width="9" style="4" customWidth="1"/>
    <col min="1800" max="1800" width="11.28515625" style="4" customWidth="1"/>
    <col min="1801" max="1801" width="12.42578125" style="4" customWidth="1"/>
    <col min="1802" max="1802" width="12.5703125" style="4" customWidth="1"/>
    <col min="1803" max="1803" width="7.5703125" style="4" bestFit="1" customWidth="1"/>
    <col min="1804" max="1804" width="26" style="4" customWidth="1"/>
    <col min="1805" max="2048" width="9.140625" style="4"/>
    <col min="2049" max="2049" width="5.42578125" style="4" customWidth="1"/>
    <col min="2050" max="2050" width="11.7109375" style="4" customWidth="1"/>
    <col min="2051" max="2051" width="12.42578125" style="4" customWidth="1"/>
    <col min="2052" max="2052" width="18.7109375" style="4" customWidth="1"/>
    <col min="2053" max="2053" width="11" style="4" customWidth="1"/>
    <col min="2054" max="2054" width="1.28515625" style="4" customWidth="1"/>
    <col min="2055" max="2055" width="9" style="4" customWidth="1"/>
    <col min="2056" max="2056" width="11.28515625" style="4" customWidth="1"/>
    <col min="2057" max="2057" width="12.42578125" style="4" customWidth="1"/>
    <col min="2058" max="2058" width="12.5703125" style="4" customWidth="1"/>
    <col min="2059" max="2059" width="7.5703125" style="4" bestFit="1" customWidth="1"/>
    <col min="2060" max="2060" width="26" style="4" customWidth="1"/>
    <col min="2061" max="2304" width="9.140625" style="4"/>
    <col min="2305" max="2305" width="5.42578125" style="4" customWidth="1"/>
    <col min="2306" max="2306" width="11.7109375" style="4" customWidth="1"/>
    <col min="2307" max="2307" width="12.42578125" style="4" customWidth="1"/>
    <col min="2308" max="2308" width="18.7109375" style="4" customWidth="1"/>
    <col min="2309" max="2309" width="11" style="4" customWidth="1"/>
    <col min="2310" max="2310" width="1.28515625" style="4" customWidth="1"/>
    <col min="2311" max="2311" width="9" style="4" customWidth="1"/>
    <col min="2312" max="2312" width="11.28515625" style="4" customWidth="1"/>
    <col min="2313" max="2313" width="12.42578125" style="4" customWidth="1"/>
    <col min="2314" max="2314" width="12.5703125" style="4" customWidth="1"/>
    <col min="2315" max="2315" width="7.5703125" style="4" bestFit="1" customWidth="1"/>
    <col min="2316" max="2316" width="26" style="4" customWidth="1"/>
    <col min="2317" max="2560" width="9.140625" style="4"/>
    <col min="2561" max="2561" width="5.42578125" style="4" customWidth="1"/>
    <col min="2562" max="2562" width="11.7109375" style="4" customWidth="1"/>
    <col min="2563" max="2563" width="12.42578125" style="4" customWidth="1"/>
    <col min="2564" max="2564" width="18.7109375" style="4" customWidth="1"/>
    <col min="2565" max="2565" width="11" style="4" customWidth="1"/>
    <col min="2566" max="2566" width="1.28515625" style="4" customWidth="1"/>
    <col min="2567" max="2567" width="9" style="4" customWidth="1"/>
    <col min="2568" max="2568" width="11.28515625" style="4" customWidth="1"/>
    <col min="2569" max="2569" width="12.42578125" style="4" customWidth="1"/>
    <col min="2570" max="2570" width="12.5703125" style="4" customWidth="1"/>
    <col min="2571" max="2571" width="7.5703125" style="4" bestFit="1" customWidth="1"/>
    <col min="2572" max="2572" width="26" style="4" customWidth="1"/>
    <col min="2573" max="2816" width="9.140625" style="4"/>
    <col min="2817" max="2817" width="5.42578125" style="4" customWidth="1"/>
    <col min="2818" max="2818" width="11.7109375" style="4" customWidth="1"/>
    <col min="2819" max="2819" width="12.42578125" style="4" customWidth="1"/>
    <col min="2820" max="2820" width="18.7109375" style="4" customWidth="1"/>
    <col min="2821" max="2821" width="11" style="4" customWidth="1"/>
    <col min="2822" max="2822" width="1.28515625" style="4" customWidth="1"/>
    <col min="2823" max="2823" width="9" style="4" customWidth="1"/>
    <col min="2824" max="2824" width="11.28515625" style="4" customWidth="1"/>
    <col min="2825" max="2825" width="12.42578125" style="4" customWidth="1"/>
    <col min="2826" max="2826" width="12.5703125" style="4" customWidth="1"/>
    <col min="2827" max="2827" width="7.5703125" style="4" bestFit="1" customWidth="1"/>
    <col min="2828" max="2828" width="26" style="4" customWidth="1"/>
    <col min="2829" max="3072" width="9.140625" style="4"/>
    <col min="3073" max="3073" width="5.42578125" style="4" customWidth="1"/>
    <col min="3074" max="3074" width="11.7109375" style="4" customWidth="1"/>
    <col min="3075" max="3075" width="12.42578125" style="4" customWidth="1"/>
    <col min="3076" max="3076" width="18.7109375" style="4" customWidth="1"/>
    <col min="3077" max="3077" width="11" style="4" customWidth="1"/>
    <col min="3078" max="3078" width="1.28515625" style="4" customWidth="1"/>
    <col min="3079" max="3079" width="9" style="4" customWidth="1"/>
    <col min="3080" max="3080" width="11.28515625" style="4" customWidth="1"/>
    <col min="3081" max="3081" width="12.42578125" style="4" customWidth="1"/>
    <col min="3082" max="3082" width="12.5703125" style="4" customWidth="1"/>
    <col min="3083" max="3083" width="7.5703125" style="4" bestFit="1" customWidth="1"/>
    <col min="3084" max="3084" width="26" style="4" customWidth="1"/>
    <col min="3085" max="3328" width="9.140625" style="4"/>
    <col min="3329" max="3329" width="5.42578125" style="4" customWidth="1"/>
    <col min="3330" max="3330" width="11.7109375" style="4" customWidth="1"/>
    <col min="3331" max="3331" width="12.42578125" style="4" customWidth="1"/>
    <col min="3332" max="3332" width="18.7109375" style="4" customWidth="1"/>
    <col min="3333" max="3333" width="11" style="4" customWidth="1"/>
    <col min="3334" max="3334" width="1.28515625" style="4" customWidth="1"/>
    <col min="3335" max="3335" width="9" style="4" customWidth="1"/>
    <col min="3336" max="3336" width="11.28515625" style="4" customWidth="1"/>
    <col min="3337" max="3337" width="12.42578125" style="4" customWidth="1"/>
    <col min="3338" max="3338" width="12.5703125" style="4" customWidth="1"/>
    <col min="3339" max="3339" width="7.5703125" style="4" bestFit="1" customWidth="1"/>
    <col min="3340" max="3340" width="26" style="4" customWidth="1"/>
    <col min="3341" max="3584" width="9.140625" style="4"/>
    <col min="3585" max="3585" width="5.42578125" style="4" customWidth="1"/>
    <col min="3586" max="3586" width="11.7109375" style="4" customWidth="1"/>
    <col min="3587" max="3587" width="12.42578125" style="4" customWidth="1"/>
    <col min="3588" max="3588" width="18.7109375" style="4" customWidth="1"/>
    <col min="3589" max="3589" width="11" style="4" customWidth="1"/>
    <col min="3590" max="3590" width="1.28515625" style="4" customWidth="1"/>
    <col min="3591" max="3591" width="9" style="4" customWidth="1"/>
    <col min="3592" max="3592" width="11.28515625" style="4" customWidth="1"/>
    <col min="3593" max="3593" width="12.42578125" style="4" customWidth="1"/>
    <col min="3594" max="3594" width="12.5703125" style="4" customWidth="1"/>
    <col min="3595" max="3595" width="7.5703125" style="4" bestFit="1" customWidth="1"/>
    <col min="3596" max="3596" width="26" style="4" customWidth="1"/>
    <col min="3597" max="3840" width="9.140625" style="4"/>
    <col min="3841" max="3841" width="5.42578125" style="4" customWidth="1"/>
    <col min="3842" max="3842" width="11.7109375" style="4" customWidth="1"/>
    <col min="3843" max="3843" width="12.42578125" style="4" customWidth="1"/>
    <col min="3844" max="3844" width="18.7109375" style="4" customWidth="1"/>
    <col min="3845" max="3845" width="11" style="4" customWidth="1"/>
    <col min="3846" max="3846" width="1.28515625" style="4" customWidth="1"/>
    <col min="3847" max="3847" width="9" style="4" customWidth="1"/>
    <col min="3848" max="3848" width="11.28515625" style="4" customWidth="1"/>
    <col min="3849" max="3849" width="12.42578125" style="4" customWidth="1"/>
    <col min="3850" max="3850" width="12.5703125" style="4" customWidth="1"/>
    <col min="3851" max="3851" width="7.5703125" style="4" bestFit="1" customWidth="1"/>
    <col min="3852" max="3852" width="26" style="4" customWidth="1"/>
    <col min="3853" max="4096" width="9.140625" style="4"/>
    <col min="4097" max="4097" width="5.42578125" style="4" customWidth="1"/>
    <col min="4098" max="4098" width="11.7109375" style="4" customWidth="1"/>
    <col min="4099" max="4099" width="12.42578125" style="4" customWidth="1"/>
    <col min="4100" max="4100" width="18.7109375" style="4" customWidth="1"/>
    <col min="4101" max="4101" width="11" style="4" customWidth="1"/>
    <col min="4102" max="4102" width="1.28515625" style="4" customWidth="1"/>
    <col min="4103" max="4103" width="9" style="4" customWidth="1"/>
    <col min="4104" max="4104" width="11.28515625" style="4" customWidth="1"/>
    <col min="4105" max="4105" width="12.42578125" style="4" customWidth="1"/>
    <col min="4106" max="4106" width="12.5703125" style="4" customWidth="1"/>
    <col min="4107" max="4107" width="7.5703125" style="4" bestFit="1" customWidth="1"/>
    <col min="4108" max="4108" width="26" style="4" customWidth="1"/>
    <col min="4109" max="4352" width="9.140625" style="4"/>
    <col min="4353" max="4353" width="5.42578125" style="4" customWidth="1"/>
    <col min="4354" max="4354" width="11.7109375" style="4" customWidth="1"/>
    <col min="4355" max="4355" width="12.42578125" style="4" customWidth="1"/>
    <col min="4356" max="4356" width="18.7109375" style="4" customWidth="1"/>
    <col min="4357" max="4357" width="11" style="4" customWidth="1"/>
    <col min="4358" max="4358" width="1.28515625" style="4" customWidth="1"/>
    <col min="4359" max="4359" width="9" style="4" customWidth="1"/>
    <col min="4360" max="4360" width="11.28515625" style="4" customWidth="1"/>
    <col min="4361" max="4361" width="12.42578125" style="4" customWidth="1"/>
    <col min="4362" max="4362" width="12.5703125" style="4" customWidth="1"/>
    <col min="4363" max="4363" width="7.5703125" style="4" bestFit="1" customWidth="1"/>
    <col min="4364" max="4364" width="26" style="4" customWidth="1"/>
    <col min="4365" max="4608" width="9.140625" style="4"/>
    <col min="4609" max="4609" width="5.42578125" style="4" customWidth="1"/>
    <col min="4610" max="4610" width="11.7109375" style="4" customWidth="1"/>
    <col min="4611" max="4611" width="12.42578125" style="4" customWidth="1"/>
    <col min="4612" max="4612" width="18.7109375" style="4" customWidth="1"/>
    <col min="4613" max="4613" width="11" style="4" customWidth="1"/>
    <col min="4614" max="4614" width="1.28515625" style="4" customWidth="1"/>
    <col min="4615" max="4615" width="9" style="4" customWidth="1"/>
    <col min="4616" max="4616" width="11.28515625" style="4" customWidth="1"/>
    <col min="4617" max="4617" width="12.42578125" style="4" customWidth="1"/>
    <col min="4618" max="4618" width="12.5703125" style="4" customWidth="1"/>
    <col min="4619" max="4619" width="7.5703125" style="4" bestFit="1" customWidth="1"/>
    <col min="4620" max="4620" width="26" style="4" customWidth="1"/>
    <col min="4621" max="4864" width="9.140625" style="4"/>
    <col min="4865" max="4865" width="5.42578125" style="4" customWidth="1"/>
    <col min="4866" max="4866" width="11.7109375" style="4" customWidth="1"/>
    <col min="4867" max="4867" width="12.42578125" style="4" customWidth="1"/>
    <col min="4868" max="4868" width="18.7109375" style="4" customWidth="1"/>
    <col min="4869" max="4869" width="11" style="4" customWidth="1"/>
    <col min="4870" max="4870" width="1.28515625" style="4" customWidth="1"/>
    <col min="4871" max="4871" width="9" style="4" customWidth="1"/>
    <col min="4872" max="4872" width="11.28515625" style="4" customWidth="1"/>
    <col min="4873" max="4873" width="12.42578125" style="4" customWidth="1"/>
    <col min="4874" max="4874" width="12.5703125" style="4" customWidth="1"/>
    <col min="4875" max="4875" width="7.5703125" style="4" bestFit="1" customWidth="1"/>
    <col min="4876" max="4876" width="26" style="4" customWidth="1"/>
    <col min="4877" max="5120" width="9.140625" style="4"/>
    <col min="5121" max="5121" width="5.42578125" style="4" customWidth="1"/>
    <col min="5122" max="5122" width="11.7109375" style="4" customWidth="1"/>
    <col min="5123" max="5123" width="12.42578125" style="4" customWidth="1"/>
    <col min="5124" max="5124" width="18.7109375" style="4" customWidth="1"/>
    <col min="5125" max="5125" width="11" style="4" customWidth="1"/>
    <col min="5126" max="5126" width="1.28515625" style="4" customWidth="1"/>
    <col min="5127" max="5127" width="9" style="4" customWidth="1"/>
    <col min="5128" max="5128" width="11.28515625" style="4" customWidth="1"/>
    <col min="5129" max="5129" width="12.42578125" style="4" customWidth="1"/>
    <col min="5130" max="5130" width="12.5703125" style="4" customWidth="1"/>
    <col min="5131" max="5131" width="7.5703125" style="4" bestFit="1" customWidth="1"/>
    <col min="5132" max="5132" width="26" style="4" customWidth="1"/>
    <col min="5133" max="5376" width="9.140625" style="4"/>
    <col min="5377" max="5377" width="5.42578125" style="4" customWidth="1"/>
    <col min="5378" max="5378" width="11.7109375" style="4" customWidth="1"/>
    <col min="5379" max="5379" width="12.42578125" style="4" customWidth="1"/>
    <col min="5380" max="5380" width="18.7109375" style="4" customWidth="1"/>
    <col min="5381" max="5381" width="11" style="4" customWidth="1"/>
    <col min="5382" max="5382" width="1.28515625" style="4" customWidth="1"/>
    <col min="5383" max="5383" width="9" style="4" customWidth="1"/>
    <col min="5384" max="5384" width="11.28515625" style="4" customWidth="1"/>
    <col min="5385" max="5385" width="12.42578125" style="4" customWidth="1"/>
    <col min="5386" max="5386" width="12.5703125" style="4" customWidth="1"/>
    <col min="5387" max="5387" width="7.5703125" style="4" bestFit="1" customWidth="1"/>
    <col min="5388" max="5388" width="26" style="4" customWidth="1"/>
    <col min="5389" max="5632" width="9.140625" style="4"/>
    <col min="5633" max="5633" width="5.42578125" style="4" customWidth="1"/>
    <col min="5634" max="5634" width="11.7109375" style="4" customWidth="1"/>
    <col min="5635" max="5635" width="12.42578125" style="4" customWidth="1"/>
    <col min="5636" max="5636" width="18.7109375" style="4" customWidth="1"/>
    <col min="5637" max="5637" width="11" style="4" customWidth="1"/>
    <col min="5638" max="5638" width="1.28515625" style="4" customWidth="1"/>
    <col min="5639" max="5639" width="9" style="4" customWidth="1"/>
    <col min="5640" max="5640" width="11.28515625" style="4" customWidth="1"/>
    <col min="5641" max="5641" width="12.42578125" style="4" customWidth="1"/>
    <col min="5642" max="5642" width="12.5703125" style="4" customWidth="1"/>
    <col min="5643" max="5643" width="7.5703125" style="4" bestFit="1" customWidth="1"/>
    <col min="5644" max="5644" width="26" style="4" customWidth="1"/>
    <col min="5645" max="5888" width="9.140625" style="4"/>
    <col min="5889" max="5889" width="5.42578125" style="4" customWidth="1"/>
    <col min="5890" max="5890" width="11.7109375" style="4" customWidth="1"/>
    <col min="5891" max="5891" width="12.42578125" style="4" customWidth="1"/>
    <col min="5892" max="5892" width="18.7109375" style="4" customWidth="1"/>
    <col min="5893" max="5893" width="11" style="4" customWidth="1"/>
    <col min="5894" max="5894" width="1.28515625" style="4" customWidth="1"/>
    <col min="5895" max="5895" width="9" style="4" customWidth="1"/>
    <col min="5896" max="5896" width="11.28515625" style="4" customWidth="1"/>
    <col min="5897" max="5897" width="12.42578125" style="4" customWidth="1"/>
    <col min="5898" max="5898" width="12.5703125" style="4" customWidth="1"/>
    <col min="5899" max="5899" width="7.5703125" style="4" bestFit="1" customWidth="1"/>
    <col min="5900" max="5900" width="26" style="4" customWidth="1"/>
    <col min="5901" max="6144" width="9.140625" style="4"/>
    <col min="6145" max="6145" width="5.42578125" style="4" customWidth="1"/>
    <col min="6146" max="6146" width="11.7109375" style="4" customWidth="1"/>
    <col min="6147" max="6147" width="12.42578125" style="4" customWidth="1"/>
    <col min="6148" max="6148" width="18.7109375" style="4" customWidth="1"/>
    <col min="6149" max="6149" width="11" style="4" customWidth="1"/>
    <col min="6150" max="6150" width="1.28515625" style="4" customWidth="1"/>
    <col min="6151" max="6151" width="9" style="4" customWidth="1"/>
    <col min="6152" max="6152" width="11.28515625" style="4" customWidth="1"/>
    <col min="6153" max="6153" width="12.42578125" style="4" customWidth="1"/>
    <col min="6154" max="6154" width="12.5703125" style="4" customWidth="1"/>
    <col min="6155" max="6155" width="7.5703125" style="4" bestFit="1" customWidth="1"/>
    <col min="6156" max="6156" width="26" style="4" customWidth="1"/>
    <col min="6157" max="6400" width="9.140625" style="4"/>
    <col min="6401" max="6401" width="5.42578125" style="4" customWidth="1"/>
    <col min="6402" max="6402" width="11.7109375" style="4" customWidth="1"/>
    <col min="6403" max="6403" width="12.42578125" style="4" customWidth="1"/>
    <col min="6404" max="6404" width="18.7109375" style="4" customWidth="1"/>
    <col min="6405" max="6405" width="11" style="4" customWidth="1"/>
    <col min="6406" max="6406" width="1.28515625" style="4" customWidth="1"/>
    <col min="6407" max="6407" width="9" style="4" customWidth="1"/>
    <col min="6408" max="6408" width="11.28515625" style="4" customWidth="1"/>
    <col min="6409" max="6409" width="12.42578125" style="4" customWidth="1"/>
    <col min="6410" max="6410" width="12.5703125" style="4" customWidth="1"/>
    <col min="6411" max="6411" width="7.5703125" style="4" bestFit="1" customWidth="1"/>
    <col min="6412" max="6412" width="26" style="4" customWidth="1"/>
    <col min="6413" max="6656" width="9.140625" style="4"/>
    <col min="6657" max="6657" width="5.42578125" style="4" customWidth="1"/>
    <col min="6658" max="6658" width="11.7109375" style="4" customWidth="1"/>
    <col min="6659" max="6659" width="12.42578125" style="4" customWidth="1"/>
    <col min="6660" max="6660" width="18.7109375" style="4" customWidth="1"/>
    <col min="6661" max="6661" width="11" style="4" customWidth="1"/>
    <col min="6662" max="6662" width="1.28515625" style="4" customWidth="1"/>
    <col min="6663" max="6663" width="9" style="4" customWidth="1"/>
    <col min="6664" max="6664" width="11.28515625" style="4" customWidth="1"/>
    <col min="6665" max="6665" width="12.42578125" style="4" customWidth="1"/>
    <col min="6666" max="6666" width="12.5703125" style="4" customWidth="1"/>
    <col min="6667" max="6667" width="7.5703125" style="4" bestFit="1" customWidth="1"/>
    <col min="6668" max="6668" width="26" style="4" customWidth="1"/>
    <col min="6669" max="6912" width="9.140625" style="4"/>
    <col min="6913" max="6913" width="5.42578125" style="4" customWidth="1"/>
    <col min="6914" max="6914" width="11.7109375" style="4" customWidth="1"/>
    <col min="6915" max="6915" width="12.42578125" style="4" customWidth="1"/>
    <col min="6916" max="6916" width="18.7109375" style="4" customWidth="1"/>
    <col min="6917" max="6917" width="11" style="4" customWidth="1"/>
    <col min="6918" max="6918" width="1.28515625" style="4" customWidth="1"/>
    <col min="6919" max="6919" width="9" style="4" customWidth="1"/>
    <col min="6920" max="6920" width="11.28515625" style="4" customWidth="1"/>
    <col min="6921" max="6921" width="12.42578125" style="4" customWidth="1"/>
    <col min="6922" max="6922" width="12.5703125" style="4" customWidth="1"/>
    <col min="6923" max="6923" width="7.5703125" style="4" bestFit="1" customWidth="1"/>
    <col min="6924" max="6924" width="26" style="4" customWidth="1"/>
    <col min="6925" max="7168" width="9.140625" style="4"/>
    <col min="7169" max="7169" width="5.42578125" style="4" customWidth="1"/>
    <col min="7170" max="7170" width="11.7109375" style="4" customWidth="1"/>
    <col min="7171" max="7171" width="12.42578125" style="4" customWidth="1"/>
    <col min="7172" max="7172" width="18.7109375" style="4" customWidth="1"/>
    <col min="7173" max="7173" width="11" style="4" customWidth="1"/>
    <col min="7174" max="7174" width="1.28515625" style="4" customWidth="1"/>
    <col min="7175" max="7175" width="9" style="4" customWidth="1"/>
    <col min="7176" max="7176" width="11.28515625" style="4" customWidth="1"/>
    <col min="7177" max="7177" width="12.42578125" style="4" customWidth="1"/>
    <col min="7178" max="7178" width="12.5703125" style="4" customWidth="1"/>
    <col min="7179" max="7179" width="7.5703125" style="4" bestFit="1" customWidth="1"/>
    <col min="7180" max="7180" width="26" style="4" customWidth="1"/>
    <col min="7181" max="7424" width="9.140625" style="4"/>
    <col min="7425" max="7425" width="5.42578125" style="4" customWidth="1"/>
    <col min="7426" max="7426" width="11.7109375" style="4" customWidth="1"/>
    <col min="7427" max="7427" width="12.42578125" style="4" customWidth="1"/>
    <col min="7428" max="7428" width="18.7109375" style="4" customWidth="1"/>
    <col min="7429" max="7429" width="11" style="4" customWidth="1"/>
    <col min="7430" max="7430" width="1.28515625" style="4" customWidth="1"/>
    <col min="7431" max="7431" width="9" style="4" customWidth="1"/>
    <col min="7432" max="7432" width="11.28515625" style="4" customWidth="1"/>
    <col min="7433" max="7433" width="12.42578125" style="4" customWidth="1"/>
    <col min="7434" max="7434" width="12.5703125" style="4" customWidth="1"/>
    <col min="7435" max="7435" width="7.5703125" style="4" bestFit="1" customWidth="1"/>
    <col min="7436" max="7436" width="26" style="4" customWidth="1"/>
    <col min="7437" max="7680" width="9.140625" style="4"/>
    <col min="7681" max="7681" width="5.42578125" style="4" customWidth="1"/>
    <col min="7682" max="7682" width="11.7109375" style="4" customWidth="1"/>
    <col min="7683" max="7683" width="12.42578125" style="4" customWidth="1"/>
    <col min="7684" max="7684" width="18.7109375" style="4" customWidth="1"/>
    <col min="7685" max="7685" width="11" style="4" customWidth="1"/>
    <col min="7686" max="7686" width="1.28515625" style="4" customWidth="1"/>
    <col min="7687" max="7687" width="9" style="4" customWidth="1"/>
    <col min="7688" max="7688" width="11.28515625" style="4" customWidth="1"/>
    <col min="7689" max="7689" width="12.42578125" style="4" customWidth="1"/>
    <col min="7690" max="7690" width="12.5703125" style="4" customWidth="1"/>
    <col min="7691" max="7691" width="7.5703125" style="4" bestFit="1" customWidth="1"/>
    <col min="7692" max="7692" width="26" style="4" customWidth="1"/>
    <col min="7693" max="7936" width="9.140625" style="4"/>
    <col min="7937" max="7937" width="5.42578125" style="4" customWidth="1"/>
    <col min="7938" max="7938" width="11.7109375" style="4" customWidth="1"/>
    <col min="7939" max="7939" width="12.42578125" style="4" customWidth="1"/>
    <col min="7940" max="7940" width="18.7109375" style="4" customWidth="1"/>
    <col min="7941" max="7941" width="11" style="4" customWidth="1"/>
    <col min="7942" max="7942" width="1.28515625" style="4" customWidth="1"/>
    <col min="7943" max="7943" width="9" style="4" customWidth="1"/>
    <col min="7944" max="7944" width="11.28515625" style="4" customWidth="1"/>
    <col min="7945" max="7945" width="12.42578125" style="4" customWidth="1"/>
    <col min="7946" max="7946" width="12.5703125" style="4" customWidth="1"/>
    <col min="7947" max="7947" width="7.5703125" style="4" bestFit="1" customWidth="1"/>
    <col min="7948" max="7948" width="26" style="4" customWidth="1"/>
    <col min="7949" max="8192" width="9.140625" style="4"/>
    <col min="8193" max="8193" width="5.42578125" style="4" customWidth="1"/>
    <col min="8194" max="8194" width="11.7109375" style="4" customWidth="1"/>
    <col min="8195" max="8195" width="12.42578125" style="4" customWidth="1"/>
    <col min="8196" max="8196" width="18.7109375" style="4" customWidth="1"/>
    <col min="8197" max="8197" width="11" style="4" customWidth="1"/>
    <col min="8198" max="8198" width="1.28515625" style="4" customWidth="1"/>
    <col min="8199" max="8199" width="9" style="4" customWidth="1"/>
    <col min="8200" max="8200" width="11.28515625" style="4" customWidth="1"/>
    <col min="8201" max="8201" width="12.42578125" style="4" customWidth="1"/>
    <col min="8202" max="8202" width="12.5703125" style="4" customWidth="1"/>
    <col min="8203" max="8203" width="7.5703125" style="4" bestFit="1" customWidth="1"/>
    <col min="8204" max="8204" width="26" style="4" customWidth="1"/>
    <col min="8205" max="8448" width="9.140625" style="4"/>
    <col min="8449" max="8449" width="5.42578125" style="4" customWidth="1"/>
    <col min="8450" max="8450" width="11.7109375" style="4" customWidth="1"/>
    <col min="8451" max="8451" width="12.42578125" style="4" customWidth="1"/>
    <col min="8452" max="8452" width="18.7109375" style="4" customWidth="1"/>
    <col min="8453" max="8453" width="11" style="4" customWidth="1"/>
    <col min="8454" max="8454" width="1.28515625" style="4" customWidth="1"/>
    <col min="8455" max="8455" width="9" style="4" customWidth="1"/>
    <col min="8456" max="8456" width="11.28515625" style="4" customWidth="1"/>
    <col min="8457" max="8457" width="12.42578125" style="4" customWidth="1"/>
    <col min="8458" max="8458" width="12.5703125" style="4" customWidth="1"/>
    <col min="8459" max="8459" width="7.5703125" style="4" bestFit="1" customWidth="1"/>
    <col min="8460" max="8460" width="26" style="4" customWidth="1"/>
    <col min="8461" max="8704" width="9.140625" style="4"/>
    <col min="8705" max="8705" width="5.42578125" style="4" customWidth="1"/>
    <col min="8706" max="8706" width="11.7109375" style="4" customWidth="1"/>
    <col min="8707" max="8707" width="12.42578125" style="4" customWidth="1"/>
    <col min="8708" max="8708" width="18.7109375" style="4" customWidth="1"/>
    <col min="8709" max="8709" width="11" style="4" customWidth="1"/>
    <col min="8710" max="8710" width="1.28515625" style="4" customWidth="1"/>
    <col min="8711" max="8711" width="9" style="4" customWidth="1"/>
    <col min="8712" max="8712" width="11.28515625" style="4" customWidth="1"/>
    <col min="8713" max="8713" width="12.42578125" style="4" customWidth="1"/>
    <col min="8714" max="8714" width="12.5703125" style="4" customWidth="1"/>
    <col min="8715" max="8715" width="7.5703125" style="4" bestFit="1" customWidth="1"/>
    <col min="8716" max="8716" width="26" style="4" customWidth="1"/>
    <col min="8717" max="8960" width="9.140625" style="4"/>
    <col min="8961" max="8961" width="5.42578125" style="4" customWidth="1"/>
    <col min="8962" max="8962" width="11.7109375" style="4" customWidth="1"/>
    <col min="8963" max="8963" width="12.42578125" style="4" customWidth="1"/>
    <col min="8964" max="8964" width="18.7109375" style="4" customWidth="1"/>
    <col min="8965" max="8965" width="11" style="4" customWidth="1"/>
    <col min="8966" max="8966" width="1.28515625" style="4" customWidth="1"/>
    <col min="8967" max="8967" width="9" style="4" customWidth="1"/>
    <col min="8968" max="8968" width="11.28515625" style="4" customWidth="1"/>
    <col min="8969" max="8969" width="12.42578125" style="4" customWidth="1"/>
    <col min="8970" max="8970" width="12.5703125" style="4" customWidth="1"/>
    <col min="8971" max="8971" width="7.5703125" style="4" bestFit="1" customWidth="1"/>
    <col min="8972" max="8972" width="26" style="4" customWidth="1"/>
    <col min="8973" max="9216" width="9.140625" style="4"/>
    <col min="9217" max="9217" width="5.42578125" style="4" customWidth="1"/>
    <col min="9218" max="9218" width="11.7109375" style="4" customWidth="1"/>
    <col min="9219" max="9219" width="12.42578125" style="4" customWidth="1"/>
    <col min="9220" max="9220" width="18.7109375" style="4" customWidth="1"/>
    <col min="9221" max="9221" width="11" style="4" customWidth="1"/>
    <col min="9222" max="9222" width="1.28515625" style="4" customWidth="1"/>
    <col min="9223" max="9223" width="9" style="4" customWidth="1"/>
    <col min="9224" max="9224" width="11.28515625" style="4" customWidth="1"/>
    <col min="9225" max="9225" width="12.42578125" style="4" customWidth="1"/>
    <col min="9226" max="9226" width="12.5703125" style="4" customWidth="1"/>
    <col min="9227" max="9227" width="7.5703125" style="4" bestFit="1" customWidth="1"/>
    <col min="9228" max="9228" width="26" style="4" customWidth="1"/>
    <col min="9229" max="9472" width="9.140625" style="4"/>
    <col min="9473" max="9473" width="5.42578125" style="4" customWidth="1"/>
    <col min="9474" max="9474" width="11.7109375" style="4" customWidth="1"/>
    <col min="9475" max="9475" width="12.42578125" style="4" customWidth="1"/>
    <col min="9476" max="9476" width="18.7109375" style="4" customWidth="1"/>
    <col min="9477" max="9477" width="11" style="4" customWidth="1"/>
    <col min="9478" max="9478" width="1.28515625" style="4" customWidth="1"/>
    <col min="9479" max="9479" width="9" style="4" customWidth="1"/>
    <col min="9480" max="9480" width="11.28515625" style="4" customWidth="1"/>
    <col min="9481" max="9481" width="12.42578125" style="4" customWidth="1"/>
    <col min="9482" max="9482" width="12.5703125" style="4" customWidth="1"/>
    <col min="9483" max="9483" width="7.5703125" style="4" bestFit="1" customWidth="1"/>
    <col min="9484" max="9484" width="26" style="4" customWidth="1"/>
    <col min="9485" max="9728" width="9.140625" style="4"/>
    <col min="9729" max="9729" width="5.42578125" style="4" customWidth="1"/>
    <col min="9730" max="9730" width="11.7109375" style="4" customWidth="1"/>
    <col min="9731" max="9731" width="12.42578125" style="4" customWidth="1"/>
    <col min="9732" max="9732" width="18.7109375" style="4" customWidth="1"/>
    <col min="9733" max="9733" width="11" style="4" customWidth="1"/>
    <col min="9734" max="9734" width="1.28515625" style="4" customWidth="1"/>
    <col min="9735" max="9735" width="9" style="4" customWidth="1"/>
    <col min="9736" max="9736" width="11.28515625" style="4" customWidth="1"/>
    <col min="9737" max="9737" width="12.42578125" style="4" customWidth="1"/>
    <col min="9738" max="9738" width="12.5703125" style="4" customWidth="1"/>
    <col min="9739" max="9739" width="7.5703125" style="4" bestFit="1" customWidth="1"/>
    <col min="9740" max="9740" width="26" style="4" customWidth="1"/>
    <col min="9741" max="9984" width="9.140625" style="4"/>
    <col min="9985" max="9985" width="5.42578125" style="4" customWidth="1"/>
    <col min="9986" max="9986" width="11.7109375" style="4" customWidth="1"/>
    <col min="9987" max="9987" width="12.42578125" style="4" customWidth="1"/>
    <col min="9988" max="9988" width="18.7109375" style="4" customWidth="1"/>
    <col min="9989" max="9989" width="11" style="4" customWidth="1"/>
    <col min="9990" max="9990" width="1.28515625" style="4" customWidth="1"/>
    <col min="9991" max="9991" width="9" style="4" customWidth="1"/>
    <col min="9992" max="9992" width="11.28515625" style="4" customWidth="1"/>
    <col min="9993" max="9993" width="12.42578125" style="4" customWidth="1"/>
    <col min="9994" max="9994" width="12.5703125" style="4" customWidth="1"/>
    <col min="9995" max="9995" width="7.5703125" style="4" bestFit="1" customWidth="1"/>
    <col min="9996" max="9996" width="26" style="4" customWidth="1"/>
    <col min="9997" max="10240" width="9.140625" style="4"/>
    <col min="10241" max="10241" width="5.42578125" style="4" customWidth="1"/>
    <col min="10242" max="10242" width="11.7109375" style="4" customWidth="1"/>
    <col min="10243" max="10243" width="12.42578125" style="4" customWidth="1"/>
    <col min="10244" max="10244" width="18.7109375" style="4" customWidth="1"/>
    <col min="10245" max="10245" width="11" style="4" customWidth="1"/>
    <col min="10246" max="10246" width="1.28515625" style="4" customWidth="1"/>
    <col min="10247" max="10247" width="9" style="4" customWidth="1"/>
    <col min="10248" max="10248" width="11.28515625" style="4" customWidth="1"/>
    <col min="10249" max="10249" width="12.42578125" style="4" customWidth="1"/>
    <col min="10250" max="10250" width="12.5703125" style="4" customWidth="1"/>
    <col min="10251" max="10251" width="7.5703125" style="4" bestFit="1" customWidth="1"/>
    <col min="10252" max="10252" width="26" style="4" customWidth="1"/>
    <col min="10253" max="10496" width="9.140625" style="4"/>
    <col min="10497" max="10497" width="5.42578125" style="4" customWidth="1"/>
    <col min="10498" max="10498" width="11.7109375" style="4" customWidth="1"/>
    <col min="10499" max="10499" width="12.42578125" style="4" customWidth="1"/>
    <col min="10500" max="10500" width="18.7109375" style="4" customWidth="1"/>
    <col min="10501" max="10501" width="11" style="4" customWidth="1"/>
    <col min="10502" max="10502" width="1.28515625" style="4" customWidth="1"/>
    <col min="10503" max="10503" width="9" style="4" customWidth="1"/>
    <col min="10504" max="10504" width="11.28515625" style="4" customWidth="1"/>
    <col min="10505" max="10505" width="12.42578125" style="4" customWidth="1"/>
    <col min="10506" max="10506" width="12.5703125" style="4" customWidth="1"/>
    <col min="10507" max="10507" width="7.5703125" style="4" bestFit="1" customWidth="1"/>
    <col min="10508" max="10508" width="26" style="4" customWidth="1"/>
    <col min="10509" max="10752" width="9.140625" style="4"/>
    <col min="10753" max="10753" width="5.42578125" style="4" customWidth="1"/>
    <col min="10754" max="10754" width="11.7109375" style="4" customWidth="1"/>
    <col min="10755" max="10755" width="12.42578125" style="4" customWidth="1"/>
    <col min="10756" max="10756" width="18.7109375" style="4" customWidth="1"/>
    <col min="10757" max="10757" width="11" style="4" customWidth="1"/>
    <col min="10758" max="10758" width="1.28515625" style="4" customWidth="1"/>
    <col min="10759" max="10759" width="9" style="4" customWidth="1"/>
    <col min="10760" max="10760" width="11.28515625" style="4" customWidth="1"/>
    <col min="10761" max="10761" width="12.42578125" style="4" customWidth="1"/>
    <col min="10762" max="10762" width="12.5703125" style="4" customWidth="1"/>
    <col min="10763" max="10763" width="7.5703125" style="4" bestFit="1" customWidth="1"/>
    <col min="10764" max="10764" width="26" style="4" customWidth="1"/>
    <col min="10765" max="11008" width="9.140625" style="4"/>
    <col min="11009" max="11009" width="5.42578125" style="4" customWidth="1"/>
    <col min="11010" max="11010" width="11.7109375" style="4" customWidth="1"/>
    <col min="11011" max="11011" width="12.42578125" style="4" customWidth="1"/>
    <col min="11012" max="11012" width="18.7109375" style="4" customWidth="1"/>
    <col min="11013" max="11013" width="11" style="4" customWidth="1"/>
    <col min="11014" max="11014" width="1.28515625" style="4" customWidth="1"/>
    <col min="11015" max="11015" width="9" style="4" customWidth="1"/>
    <col min="11016" max="11016" width="11.28515625" style="4" customWidth="1"/>
    <col min="11017" max="11017" width="12.42578125" style="4" customWidth="1"/>
    <col min="11018" max="11018" width="12.5703125" style="4" customWidth="1"/>
    <col min="11019" max="11019" width="7.5703125" style="4" bestFit="1" customWidth="1"/>
    <col min="11020" max="11020" width="26" style="4" customWidth="1"/>
    <col min="11021" max="11264" width="9.140625" style="4"/>
    <col min="11265" max="11265" width="5.42578125" style="4" customWidth="1"/>
    <col min="11266" max="11266" width="11.7109375" style="4" customWidth="1"/>
    <col min="11267" max="11267" width="12.42578125" style="4" customWidth="1"/>
    <col min="11268" max="11268" width="18.7109375" style="4" customWidth="1"/>
    <col min="11269" max="11269" width="11" style="4" customWidth="1"/>
    <col min="11270" max="11270" width="1.28515625" style="4" customWidth="1"/>
    <col min="11271" max="11271" width="9" style="4" customWidth="1"/>
    <col min="11272" max="11272" width="11.28515625" style="4" customWidth="1"/>
    <col min="11273" max="11273" width="12.42578125" style="4" customWidth="1"/>
    <col min="11274" max="11274" width="12.5703125" style="4" customWidth="1"/>
    <col min="11275" max="11275" width="7.5703125" style="4" bestFit="1" customWidth="1"/>
    <col min="11276" max="11276" width="26" style="4" customWidth="1"/>
    <col min="11277" max="11520" width="9.140625" style="4"/>
    <col min="11521" max="11521" width="5.42578125" style="4" customWidth="1"/>
    <col min="11522" max="11522" width="11.7109375" style="4" customWidth="1"/>
    <col min="11523" max="11523" width="12.42578125" style="4" customWidth="1"/>
    <col min="11524" max="11524" width="18.7109375" style="4" customWidth="1"/>
    <col min="11525" max="11525" width="11" style="4" customWidth="1"/>
    <col min="11526" max="11526" width="1.28515625" style="4" customWidth="1"/>
    <col min="11527" max="11527" width="9" style="4" customWidth="1"/>
    <col min="11528" max="11528" width="11.28515625" style="4" customWidth="1"/>
    <col min="11529" max="11529" width="12.42578125" style="4" customWidth="1"/>
    <col min="11530" max="11530" width="12.5703125" style="4" customWidth="1"/>
    <col min="11531" max="11531" width="7.5703125" style="4" bestFit="1" customWidth="1"/>
    <col min="11532" max="11532" width="26" style="4" customWidth="1"/>
    <col min="11533" max="11776" width="9.140625" style="4"/>
    <col min="11777" max="11777" width="5.42578125" style="4" customWidth="1"/>
    <col min="11778" max="11778" width="11.7109375" style="4" customWidth="1"/>
    <col min="11779" max="11779" width="12.42578125" style="4" customWidth="1"/>
    <col min="11780" max="11780" width="18.7109375" style="4" customWidth="1"/>
    <col min="11781" max="11781" width="11" style="4" customWidth="1"/>
    <col min="11782" max="11782" width="1.28515625" style="4" customWidth="1"/>
    <col min="11783" max="11783" width="9" style="4" customWidth="1"/>
    <col min="11784" max="11784" width="11.28515625" style="4" customWidth="1"/>
    <col min="11785" max="11785" width="12.42578125" style="4" customWidth="1"/>
    <col min="11786" max="11786" width="12.5703125" style="4" customWidth="1"/>
    <col min="11787" max="11787" width="7.5703125" style="4" bestFit="1" customWidth="1"/>
    <col min="11788" max="11788" width="26" style="4" customWidth="1"/>
    <col min="11789" max="12032" width="9.140625" style="4"/>
    <col min="12033" max="12033" width="5.42578125" style="4" customWidth="1"/>
    <col min="12034" max="12034" width="11.7109375" style="4" customWidth="1"/>
    <col min="12035" max="12035" width="12.42578125" style="4" customWidth="1"/>
    <col min="12036" max="12036" width="18.7109375" style="4" customWidth="1"/>
    <col min="12037" max="12037" width="11" style="4" customWidth="1"/>
    <col min="12038" max="12038" width="1.28515625" style="4" customWidth="1"/>
    <col min="12039" max="12039" width="9" style="4" customWidth="1"/>
    <col min="12040" max="12040" width="11.28515625" style="4" customWidth="1"/>
    <col min="12041" max="12041" width="12.42578125" style="4" customWidth="1"/>
    <col min="12042" max="12042" width="12.5703125" style="4" customWidth="1"/>
    <col min="12043" max="12043" width="7.5703125" style="4" bestFit="1" customWidth="1"/>
    <col min="12044" max="12044" width="26" style="4" customWidth="1"/>
    <col min="12045" max="12288" width="9.140625" style="4"/>
    <col min="12289" max="12289" width="5.42578125" style="4" customWidth="1"/>
    <col min="12290" max="12290" width="11.7109375" style="4" customWidth="1"/>
    <col min="12291" max="12291" width="12.42578125" style="4" customWidth="1"/>
    <col min="12292" max="12292" width="18.7109375" style="4" customWidth="1"/>
    <col min="12293" max="12293" width="11" style="4" customWidth="1"/>
    <col min="12294" max="12294" width="1.28515625" style="4" customWidth="1"/>
    <col min="12295" max="12295" width="9" style="4" customWidth="1"/>
    <col min="12296" max="12296" width="11.28515625" style="4" customWidth="1"/>
    <col min="12297" max="12297" width="12.42578125" style="4" customWidth="1"/>
    <col min="12298" max="12298" width="12.5703125" style="4" customWidth="1"/>
    <col min="12299" max="12299" width="7.5703125" style="4" bestFit="1" customWidth="1"/>
    <col min="12300" max="12300" width="26" style="4" customWidth="1"/>
    <col min="12301" max="12544" width="9.140625" style="4"/>
    <col min="12545" max="12545" width="5.42578125" style="4" customWidth="1"/>
    <col min="12546" max="12546" width="11.7109375" style="4" customWidth="1"/>
    <col min="12547" max="12547" width="12.42578125" style="4" customWidth="1"/>
    <col min="12548" max="12548" width="18.7109375" style="4" customWidth="1"/>
    <col min="12549" max="12549" width="11" style="4" customWidth="1"/>
    <col min="12550" max="12550" width="1.28515625" style="4" customWidth="1"/>
    <col min="12551" max="12551" width="9" style="4" customWidth="1"/>
    <col min="12552" max="12552" width="11.28515625" style="4" customWidth="1"/>
    <col min="12553" max="12553" width="12.42578125" style="4" customWidth="1"/>
    <col min="12554" max="12554" width="12.5703125" style="4" customWidth="1"/>
    <col min="12555" max="12555" width="7.5703125" style="4" bestFit="1" customWidth="1"/>
    <col min="12556" max="12556" width="26" style="4" customWidth="1"/>
    <col min="12557" max="12800" width="9.140625" style="4"/>
    <col min="12801" max="12801" width="5.42578125" style="4" customWidth="1"/>
    <col min="12802" max="12802" width="11.7109375" style="4" customWidth="1"/>
    <col min="12803" max="12803" width="12.42578125" style="4" customWidth="1"/>
    <col min="12804" max="12804" width="18.7109375" style="4" customWidth="1"/>
    <col min="12805" max="12805" width="11" style="4" customWidth="1"/>
    <col min="12806" max="12806" width="1.28515625" style="4" customWidth="1"/>
    <col min="12807" max="12807" width="9" style="4" customWidth="1"/>
    <col min="12808" max="12808" width="11.28515625" style="4" customWidth="1"/>
    <col min="12809" max="12809" width="12.42578125" style="4" customWidth="1"/>
    <col min="12810" max="12810" width="12.5703125" style="4" customWidth="1"/>
    <col min="12811" max="12811" width="7.5703125" style="4" bestFit="1" customWidth="1"/>
    <col min="12812" max="12812" width="26" style="4" customWidth="1"/>
    <col min="12813" max="13056" width="9.140625" style="4"/>
    <col min="13057" max="13057" width="5.42578125" style="4" customWidth="1"/>
    <col min="13058" max="13058" width="11.7109375" style="4" customWidth="1"/>
    <col min="13059" max="13059" width="12.42578125" style="4" customWidth="1"/>
    <col min="13060" max="13060" width="18.7109375" style="4" customWidth="1"/>
    <col min="13061" max="13061" width="11" style="4" customWidth="1"/>
    <col min="13062" max="13062" width="1.28515625" style="4" customWidth="1"/>
    <col min="13063" max="13063" width="9" style="4" customWidth="1"/>
    <col min="13064" max="13064" width="11.28515625" style="4" customWidth="1"/>
    <col min="13065" max="13065" width="12.42578125" style="4" customWidth="1"/>
    <col min="13066" max="13066" width="12.5703125" style="4" customWidth="1"/>
    <col min="13067" max="13067" width="7.5703125" style="4" bestFit="1" customWidth="1"/>
    <col min="13068" max="13068" width="26" style="4" customWidth="1"/>
    <col min="13069" max="13312" width="9.140625" style="4"/>
    <col min="13313" max="13313" width="5.42578125" style="4" customWidth="1"/>
    <col min="13314" max="13314" width="11.7109375" style="4" customWidth="1"/>
    <col min="13315" max="13315" width="12.42578125" style="4" customWidth="1"/>
    <col min="13316" max="13316" width="18.7109375" style="4" customWidth="1"/>
    <col min="13317" max="13317" width="11" style="4" customWidth="1"/>
    <col min="13318" max="13318" width="1.28515625" style="4" customWidth="1"/>
    <col min="13319" max="13319" width="9" style="4" customWidth="1"/>
    <col min="13320" max="13320" width="11.28515625" style="4" customWidth="1"/>
    <col min="13321" max="13321" width="12.42578125" style="4" customWidth="1"/>
    <col min="13322" max="13322" width="12.5703125" style="4" customWidth="1"/>
    <col min="13323" max="13323" width="7.5703125" style="4" bestFit="1" customWidth="1"/>
    <col min="13324" max="13324" width="26" style="4" customWidth="1"/>
    <col min="13325" max="13568" width="9.140625" style="4"/>
    <col min="13569" max="13569" width="5.42578125" style="4" customWidth="1"/>
    <col min="13570" max="13570" width="11.7109375" style="4" customWidth="1"/>
    <col min="13571" max="13571" width="12.42578125" style="4" customWidth="1"/>
    <col min="13572" max="13572" width="18.7109375" style="4" customWidth="1"/>
    <col min="13573" max="13573" width="11" style="4" customWidth="1"/>
    <col min="13574" max="13574" width="1.28515625" style="4" customWidth="1"/>
    <col min="13575" max="13575" width="9" style="4" customWidth="1"/>
    <col min="13576" max="13576" width="11.28515625" style="4" customWidth="1"/>
    <col min="13577" max="13577" width="12.42578125" style="4" customWidth="1"/>
    <col min="13578" max="13578" width="12.5703125" style="4" customWidth="1"/>
    <col min="13579" max="13579" width="7.5703125" style="4" bestFit="1" customWidth="1"/>
    <col min="13580" max="13580" width="26" style="4" customWidth="1"/>
    <col min="13581" max="13824" width="9.140625" style="4"/>
    <col min="13825" max="13825" width="5.42578125" style="4" customWidth="1"/>
    <col min="13826" max="13826" width="11.7109375" style="4" customWidth="1"/>
    <col min="13827" max="13827" width="12.42578125" style="4" customWidth="1"/>
    <col min="13828" max="13828" width="18.7109375" style="4" customWidth="1"/>
    <col min="13829" max="13829" width="11" style="4" customWidth="1"/>
    <col min="13830" max="13830" width="1.28515625" style="4" customWidth="1"/>
    <col min="13831" max="13831" width="9" style="4" customWidth="1"/>
    <col min="13832" max="13832" width="11.28515625" style="4" customWidth="1"/>
    <col min="13833" max="13833" width="12.42578125" style="4" customWidth="1"/>
    <col min="13834" max="13834" width="12.5703125" style="4" customWidth="1"/>
    <col min="13835" max="13835" width="7.5703125" style="4" bestFit="1" customWidth="1"/>
    <col min="13836" max="13836" width="26" style="4" customWidth="1"/>
    <col min="13837" max="14080" width="9.140625" style="4"/>
    <col min="14081" max="14081" width="5.42578125" style="4" customWidth="1"/>
    <col min="14082" max="14082" width="11.7109375" style="4" customWidth="1"/>
    <col min="14083" max="14083" width="12.42578125" style="4" customWidth="1"/>
    <col min="14084" max="14084" width="18.7109375" style="4" customWidth="1"/>
    <col min="14085" max="14085" width="11" style="4" customWidth="1"/>
    <col min="14086" max="14086" width="1.28515625" style="4" customWidth="1"/>
    <col min="14087" max="14087" width="9" style="4" customWidth="1"/>
    <col min="14088" max="14088" width="11.28515625" style="4" customWidth="1"/>
    <col min="14089" max="14089" width="12.42578125" style="4" customWidth="1"/>
    <col min="14090" max="14090" width="12.5703125" style="4" customWidth="1"/>
    <col min="14091" max="14091" width="7.5703125" style="4" bestFit="1" customWidth="1"/>
    <col min="14092" max="14092" width="26" style="4" customWidth="1"/>
    <col min="14093" max="14336" width="9.140625" style="4"/>
    <col min="14337" max="14337" width="5.42578125" style="4" customWidth="1"/>
    <col min="14338" max="14338" width="11.7109375" style="4" customWidth="1"/>
    <col min="14339" max="14339" width="12.42578125" style="4" customWidth="1"/>
    <col min="14340" max="14340" width="18.7109375" style="4" customWidth="1"/>
    <col min="14341" max="14341" width="11" style="4" customWidth="1"/>
    <col min="14342" max="14342" width="1.28515625" style="4" customWidth="1"/>
    <col min="14343" max="14343" width="9" style="4" customWidth="1"/>
    <col min="14344" max="14344" width="11.28515625" style="4" customWidth="1"/>
    <col min="14345" max="14345" width="12.42578125" style="4" customWidth="1"/>
    <col min="14346" max="14346" width="12.5703125" style="4" customWidth="1"/>
    <col min="14347" max="14347" width="7.5703125" style="4" bestFit="1" customWidth="1"/>
    <col min="14348" max="14348" width="26" style="4" customWidth="1"/>
    <col min="14349" max="14592" width="9.140625" style="4"/>
    <col min="14593" max="14593" width="5.42578125" style="4" customWidth="1"/>
    <col min="14594" max="14594" width="11.7109375" style="4" customWidth="1"/>
    <col min="14595" max="14595" width="12.42578125" style="4" customWidth="1"/>
    <col min="14596" max="14596" width="18.7109375" style="4" customWidth="1"/>
    <col min="14597" max="14597" width="11" style="4" customWidth="1"/>
    <col min="14598" max="14598" width="1.28515625" style="4" customWidth="1"/>
    <col min="14599" max="14599" width="9" style="4" customWidth="1"/>
    <col min="14600" max="14600" width="11.28515625" style="4" customWidth="1"/>
    <col min="14601" max="14601" width="12.42578125" style="4" customWidth="1"/>
    <col min="14602" max="14602" width="12.5703125" style="4" customWidth="1"/>
    <col min="14603" max="14603" width="7.5703125" style="4" bestFit="1" customWidth="1"/>
    <col min="14604" max="14604" width="26" style="4" customWidth="1"/>
    <col min="14605" max="14848" width="9.140625" style="4"/>
    <col min="14849" max="14849" width="5.42578125" style="4" customWidth="1"/>
    <col min="14850" max="14850" width="11.7109375" style="4" customWidth="1"/>
    <col min="14851" max="14851" width="12.42578125" style="4" customWidth="1"/>
    <col min="14852" max="14852" width="18.7109375" style="4" customWidth="1"/>
    <col min="14853" max="14853" width="11" style="4" customWidth="1"/>
    <col min="14854" max="14854" width="1.28515625" style="4" customWidth="1"/>
    <col min="14855" max="14855" width="9" style="4" customWidth="1"/>
    <col min="14856" max="14856" width="11.28515625" style="4" customWidth="1"/>
    <col min="14857" max="14857" width="12.42578125" style="4" customWidth="1"/>
    <col min="14858" max="14858" width="12.5703125" style="4" customWidth="1"/>
    <col min="14859" max="14859" width="7.5703125" style="4" bestFit="1" customWidth="1"/>
    <col min="14860" max="14860" width="26" style="4" customWidth="1"/>
    <col min="14861" max="15104" width="9.140625" style="4"/>
    <col min="15105" max="15105" width="5.42578125" style="4" customWidth="1"/>
    <col min="15106" max="15106" width="11.7109375" style="4" customWidth="1"/>
    <col min="15107" max="15107" width="12.42578125" style="4" customWidth="1"/>
    <col min="15108" max="15108" width="18.7109375" style="4" customWidth="1"/>
    <col min="15109" max="15109" width="11" style="4" customWidth="1"/>
    <col min="15110" max="15110" width="1.28515625" style="4" customWidth="1"/>
    <col min="15111" max="15111" width="9" style="4" customWidth="1"/>
    <col min="15112" max="15112" width="11.28515625" style="4" customWidth="1"/>
    <col min="15113" max="15113" width="12.42578125" style="4" customWidth="1"/>
    <col min="15114" max="15114" width="12.5703125" style="4" customWidth="1"/>
    <col min="15115" max="15115" width="7.5703125" style="4" bestFit="1" customWidth="1"/>
    <col min="15116" max="15116" width="26" style="4" customWidth="1"/>
    <col min="15117" max="15360" width="9.140625" style="4"/>
    <col min="15361" max="15361" width="5.42578125" style="4" customWidth="1"/>
    <col min="15362" max="15362" width="11.7109375" style="4" customWidth="1"/>
    <col min="15363" max="15363" width="12.42578125" style="4" customWidth="1"/>
    <col min="15364" max="15364" width="18.7109375" style="4" customWidth="1"/>
    <col min="15365" max="15365" width="11" style="4" customWidth="1"/>
    <col min="15366" max="15366" width="1.28515625" style="4" customWidth="1"/>
    <col min="15367" max="15367" width="9" style="4" customWidth="1"/>
    <col min="15368" max="15368" width="11.28515625" style="4" customWidth="1"/>
    <col min="15369" max="15369" width="12.42578125" style="4" customWidth="1"/>
    <col min="15370" max="15370" width="12.5703125" style="4" customWidth="1"/>
    <col min="15371" max="15371" width="7.5703125" style="4" bestFit="1" customWidth="1"/>
    <col min="15372" max="15372" width="26" style="4" customWidth="1"/>
    <col min="15373" max="15616" width="9.140625" style="4"/>
    <col min="15617" max="15617" width="5.42578125" style="4" customWidth="1"/>
    <col min="15618" max="15618" width="11.7109375" style="4" customWidth="1"/>
    <col min="15619" max="15619" width="12.42578125" style="4" customWidth="1"/>
    <col min="15620" max="15620" width="18.7109375" style="4" customWidth="1"/>
    <col min="15621" max="15621" width="11" style="4" customWidth="1"/>
    <col min="15622" max="15622" width="1.28515625" style="4" customWidth="1"/>
    <col min="15623" max="15623" width="9" style="4" customWidth="1"/>
    <col min="15624" max="15624" width="11.28515625" style="4" customWidth="1"/>
    <col min="15625" max="15625" width="12.42578125" style="4" customWidth="1"/>
    <col min="15626" max="15626" width="12.5703125" style="4" customWidth="1"/>
    <col min="15627" max="15627" width="7.5703125" style="4" bestFit="1" customWidth="1"/>
    <col min="15628" max="15628" width="26" style="4" customWidth="1"/>
    <col min="15629" max="15872" width="9.140625" style="4"/>
    <col min="15873" max="15873" width="5.42578125" style="4" customWidth="1"/>
    <col min="15874" max="15874" width="11.7109375" style="4" customWidth="1"/>
    <col min="15875" max="15875" width="12.42578125" style="4" customWidth="1"/>
    <col min="15876" max="15876" width="18.7109375" style="4" customWidth="1"/>
    <col min="15877" max="15877" width="11" style="4" customWidth="1"/>
    <col min="15878" max="15878" width="1.28515625" style="4" customWidth="1"/>
    <col min="15879" max="15879" width="9" style="4" customWidth="1"/>
    <col min="15880" max="15880" width="11.28515625" style="4" customWidth="1"/>
    <col min="15881" max="15881" width="12.42578125" style="4" customWidth="1"/>
    <col min="15882" max="15882" width="12.5703125" style="4" customWidth="1"/>
    <col min="15883" max="15883" width="7.5703125" style="4" bestFit="1" customWidth="1"/>
    <col min="15884" max="15884" width="26" style="4" customWidth="1"/>
    <col min="15885" max="16128" width="9.140625" style="4"/>
    <col min="16129" max="16129" width="5.42578125" style="4" customWidth="1"/>
    <col min="16130" max="16130" width="11.7109375" style="4" customWidth="1"/>
    <col min="16131" max="16131" width="12.42578125" style="4" customWidth="1"/>
    <col min="16132" max="16132" width="18.7109375" style="4" customWidth="1"/>
    <col min="16133" max="16133" width="11" style="4" customWidth="1"/>
    <col min="16134" max="16134" width="1.28515625" style="4" customWidth="1"/>
    <col min="16135" max="16135" width="9" style="4" customWidth="1"/>
    <col min="16136" max="16136" width="11.28515625" style="4" customWidth="1"/>
    <col min="16137" max="16137" width="12.42578125" style="4" customWidth="1"/>
    <col min="16138" max="16138" width="12.5703125" style="4" customWidth="1"/>
    <col min="16139" max="16139" width="7.5703125" style="4" bestFit="1" customWidth="1"/>
    <col min="16140" max="16140" width="26" style="4" customWidth="1"/>
    <col min="16141" max="16384" width="9.140625" style="4"/>
  </cols>
  <sheetData>
    <row r="1" spans="1:16" ht="18.75" customHeight="1" x14ac:dyDescent="0.2">
      <c r="A1" s="485" t="s">
        <v>30</v>
      </c>
      <c r="B1" s="486"/>
      <c r="C1" s="486"/>
      <c r="D1" s="486"/>
      <c r="E1" s="486"/>
      <c r="F1" s="486"/>
      <c r="G1" s="486"/>
      <c r="H1" s="486"/>
      <c r="I1" s="487" t="s">
        <v>4567</v>
      </c>
      <c r="J1" s="487"/>
      <c r="K1" s="487"/>
      <c r="L1" s="488"/>
      <c r="M1" s="300"/>
      <c r="N1" s="300"/>
    </row>
    <row r="2" spans="1:16" ht="17.25" customHeight="1" thickBot="1" x14ac:dyDescent="0.25">
      <c r="A2" s="489" t="s">
        <v>21</v>
      </c>
      <c r="B2" s="490"/>
      <c r="C2" s="490"/>
      <c r="D2" s="490"/>
      <c r="E2" s="490"/>
      <c r="F2" s="490"/>
      <c r="G2" s="490"/>
      <c r="H2" s="490"/>
      <c r="I2" s="491"/>
      <c r="J2" s="491"/>
      <c r="K2" s="491"/>
      <c r="L2" s="492"/>
    </row>
    <row r="3" spans="1:16" ht="15.75" customHeight="1" x14ac:dyDescent="0.2">
      <c r="A3" s="493" t="s">
        <v>4568</v>
      </c>
      <c r="B3" s="494"/>
      <c r="C3" s="494"/>
      <c r="D3" s="494"/>
      <c r="E3" s="494"/>
      <c r="F3" s="494"/>
      <c r="G3" s="494"/>
      <c r="H3" s="494"/>
      <c r="I3" s="495" t="s">
        <v>63</v>
      </c>
      <c r="J3" s="496"/>
      <c r="K3" s="497"/>
      <c r="L3" s="271" t="s">
        <v>7</v>
      </c>
    </row>
    <row r="4" spans="1:16" s="3" customFormat="1" ht="30" customHeight="1" x14ac:dyDescent="0.2">
      <c r="A4" s="498" t="s">
        <v>4559</v>
      </c>
      <c r="B4" s="499"/>
      <c r="C4" s="499"/>
      <c r="D4" s="499"/>
      <c r="E4" s="499"/>
      <c r="F4" s="499"/>
      <c r="G4" s="499"/>
      <c r="H4" s="500"/>
      <c r="I4" s="272" t="s">
        <v>5</v>
      </c>
      <c r="J4" s="501"/>
      <c r="K4" s="502"/>
      <c r="L4" s="273"/>
    </row>
    <row r="5" spans="1:16" ht="19.5" customHeight="1" x14ac:dyDescent="0.25">
      <c r="A5" s="503"/>
      <c r="B5" s="504"/>
      <c r="C5" s="504"/>
      <c r="D5" s="504"/>
      <c r="E5" s="504"/>
      <c r="F5" s="504"/>
      <c r="G5" s="504"/>
      <c r="H5" s="504"/>
      <c r="I5" s="274" t="s">
        <v>18</v>
      </c>
      <c r="J5" s="505"/>
      <c r="K5" s="506"/>
      <c r="L5" s="275" t="s">
        <v>4569</v>
      </c>
    </row>
    <row r="6" spans="1:16" ht="16.5" thickBot="1" x14ac:dyDescent="0.3">
      <c r="A6" s="507" t="s">
        <v>4570</v>
      </c>
      <c r="B6" s="508"/>
      <c r="C6" s="508"/>
      <c r="D6" s="509"/>
      <c r="E6" s="509"/>
      <c r="F6" s="509"/>
      <c r="G6" s="509"/>
      <c r="H6" s="509"/>
      <c r="I6" s="295" t="s">
        <v>4571</v>
      </c>
      <c r="J6" s="510" t="str">
        <f>H25</f>
        <v xml:space="preserve"> </v>
      </c>
      <c r="K6" s="511"/>
      <c r="L6" s="276"/>
    </row>
    <row r="7" spans="1:16" x14ac:dyDescent="0.2">
      <c r="A7" s="512"/>
      <c r="B7" s="513"/>
      <c r="C7" s="513"/>
      <c r="D7" s="513"/>
      <c r="E7" s="513"/>
      <c r="F7" s="513"/>
      <c r="G7" s="513"/>
      <c r="H7" s="513"/>
      <c r="I7" s="513"/>
      <c r="J7" s="513"/>
      <c r="K7" s="513"/>
      <c r="L7" s="514"/>
    </row>
    <row r="8" spans="1:16" s="277" customFormat="1" x14ac:dyDescent="0.2">
      <c r="A8" s="515" t="s">
        <v>22</v>
      </c>
      <c r="B8" s="517" t="s">
        <v>23</v>
      </c>
      <c r="C8" s="517" t="s">
        <v>33</v>
      </c>
      <c r="D8" s="519" t="s">
        <v>34</v>
      </c>
      <c r="E8" s="520"/>
      <c r="F8" s="521"/>
      <c r="G8" s="517" t="s">
        <v>4572</v>
      </c>
      <c r="H8" s="525" t="s">
        <v>4573</v>
      </c>
      <c r="I8" s="519" t="s">
        <v>4574</v>
      </c>
      <c r="J8" s="521"/>
      <c r="K8" s="527" t="s">
        <v>4575</v>
      </c>
      <c r="L8" s="529" t="s">
        <v>4576</v>
      </c>
    </row>
    <row r="9" spans="1:16" s="277" customFormat="1" x14ac:dyDescent="0.2">
      <c r="A9" s="516"/>
      <c r="B9" s="518"/>
      <c r="C9" s="518"/>
      <c r="D9" s="522"/>
      <c r="E9" s="523"/>
      <c r="F9" s="524"/>
      <c r="G9" s="518"/>
      <c r="H9" s="526"/>
      <c r="I9" s="278" t="s">
        <v>24</v>
      </c>
      <c r="J9" s="278" t="s">
        <v>25</v>
      </c>
      <c r="K9" s="528"/>
      <c r="L9" s="530"/>
    </row>
    <row r="10" spans="1:16" ht="20.100000000000001" customHeight="1" x14ac:dyDescent="0.2">
      <c r="A10" s="279">
        <v>1</v>
      </c>
      <c r="B10" s="296" t="str">
        <f>IF('LEAVE Jan 2019-Dec 2019'!$S9="ΓΛ44Β",'LEAVE Jan 2019-Dec 2019'!B9,"")</f>
        <v/>
      </c>
      <c r="C10" s="296" t="str">
        <f>IF('LEAVE Jan 2019-Dec 2019'!$S9="ΓΛ44Β",'LEAVE Jan 2019-Dec 2019'!C9,"")</f>
        <v/>
      </c>
      <c r="D10" s="412" t="str">
        <f>IF('LEAVE Jan 2019-Dec 2019'!$S9="ΓΛ44Β",'LEAVE Jan 2019-Dec 2019'!D9,"")</f>
        <v/>
      </c>
      <c r="E10" s="413"/>
      <c r="F10" s="414"/>
      <c r="G10" s="297" t="str">
        <f t="shared" ref="G10:G24" si="0">IF(OR(B10&lt;&gt;"",D10&lt;&gt;""),1324,"")</f>
        <v/>
      </c>
      <c r="H10" s="298" t="str">
        <f>IF(G10&lt;&gt;"",'LEAVE Jan 2019-Dec 2019'!N9,"")</f>
        <v/>
      </c>
      <c r="I10" s="280"/>
      <c r="J10" s="280"/>
      <c r="K10" s="281" t="str">
        <f t="shared" ref="K10:K24" si="1">IF(( I10&gt;39447),"Ευρώ",IF(I10&gt;33328,"Λίρες"," "))</f>
        <v xml:space="preserve"> </v>
      </c>
      <c r="L10" s="282"/>
      <c r="O10" s="283"/>
      <c r="P10" s="284"/>
    </row>
    <row r="11" spans="1:16" ht="20.100000000000001" customHeight="1" x14ac:dyDescent="0.2">
      <c r="A11" s="285">
        <v>2</v>
      </c>
      <c r="B11" s="296" t="str">
        <f>IF('LEAVE Jan 2019-Dec 2019'!$S10="ΓΛ44Β",'LEAVE Jan 2019-Dec 2019'!B10,"")</f>
        <v/>
      </c>
      <c r="C11" s="296" t="str">
        <f>IF('LEAVE Jan 2019-Dec 2019'!$S10="ΓΛ44Β",'LEAVE Jan 2019-Dec 2019'!C10,"")</f>
        <v/>
      </c>
      <c r="D11" s="417" t="str">
        <f>IF('LEAVE Jan 2019-Dec 2019'!$S10="ΓΛ44Β",'LEAVE Jan 2019-Dec 2019'!D10,"")</f>
        <v/>
      </c>
      <c r="E11" s="418"/>
      <c r="F11" s="419"/>
      <c r="G11" s="297" t="str">
        <f t="shared" si="0"/>
        <v/>
      </c>
      <c r="H11" s="298" t="str">
        <f>IF(G11&lt;&gt;"",'LEAVE Jan 2019-Dec 2019'!N10,"")</f>
        <v/>
      </c>
      <c r="I11" s="280"/>
      <c r="J11" s="280"/>
      <c r="K11" s="286" t="str">
        <f t="shared" si="1"/>
        <v xml:space="preserve"> </v>
      </c>
      <c r="L11" s="287"/>
    </row>
    <row r="12" spans="1:16" ht="20.100000000000001" customHeight="1" x14ac:dyDescent="0.2">
      <c r="A12" s="285">
        <v>3</v>
      </c>
      <c r="B12" s="296" t="str">
        <f>IF('LEAVE Jan 2019-Dec 2019'!$S11="ΓΛ44Β",'LEAVE Jan 2019-Dec 2019'!B11,"")</f>
        <v/>
      </c>
      <c r="C12" s="296" t="str">
        <f>IF('LEAVE Jan 2019-Dec 2019'!$S11="ΓΛ44Β",'LEAVE Jan 2019-Dec 2019'!C11,"")</f>
        <v/>
      </c>
      <c r="D12" s="417" t="str">
        <f>IF('LEAVE Jan 2019-Dec 2019'!$S11="ΓΛ44Β",'LEAVE Jan 2019-Dec 2019'!D11,"")</f>
        <v/>
      </c>
      <c r="E12" s="418"/>
      <c r="F12" s="419"/>
      <c r="G12" s="297" t="str">
        <f t="shared" si="0"/>
        <v/>
      </c>
      <c r="H12" s="298" t="str">
        <f>IF(G12&lt;&gt;"",'LEAVE Jan 2019-Dec 2019'!N11,"")</f>
        <v/>
      </c>
      <c r="I12" s="280"/>
      <c r="J12" s="280"/>
      <c r="K12" s="286" t="str">
        <f t="shared" si="1"/>
        <v xml:space="preserve"> </v>
      </c>
      <c r="L12" s="287"/>
    </row>
    <row r="13" spans="1:16" ht="20.100000000000001" customHeight="1" x14ac:dyDescent="0.2">
      <c r="A13" s="285">
        <v>4</v>
      </c>
      <c r="B13" s="296" t="str">
        <f>IF('LEAVE Jan 2019-Dec 2019'!$S12="ΓΛ44Β",'LEAVE Jan 2019-Dec 2019'!B12,"")</f>
        <v/>
      </c>
      <c r="C13" s="296" t="str">
        <f>IF('LEAVE Jan 2019-Dec 2019'!$S12="ΓΛ44Β",'LEAVE Jan 2019-Dec 2019'!C12,"")</f>
        <v/>
      </c>
      <c r="D13" s="417" t="str">
        <f>IF('LEAVE Jan 2019-Dec 2019'!$S12="ΓΛ44Β",'LEAVE Jan 2019-Dec 2019'!D12,"")</f>
        <v/>
      </c>
      <c r="E13" s="418"/>
      <c r="F13" s="419"/>
      <c r="G13" s="297" t="str">
        <f t="shared" si="0"/>
        <v/>
      </c>
      <c r="H13" s="298" t="str">
        <f>IF(G13&lt;&gt;"",'LEAVE Jan 2019-Dec 2019'!N12,"")</f>
        <v/>
      </c>
      <c r="I13" s="280"/>
      <c r="J13" s="280"/>
      <c r="K13" s="286" t="str">
        <f t="shared" si="1"/>
        <v xml:space="preserve"> </v>
      </c>
      <c r="L13" s="287"/>
    </row>
    <row r="14" spans="1:16" ht="20.100000000000001" customHeight="1" x14ac:dyDescent="0.2">
      <c r="A14" s="285">
        <v>5</v>
      </c>
      <c r="B14" s="296" t="str">
        <f>IF('LEAVE Jan 2019-Dec 2019'!$S13="ΓΛ44Β",'LEAVE Jan 2019-Dec 2019'!B13,"")</f>
        <v/>
      </c>
      <c r="C14" s="296" t="str">
        <f>IF('LEAVE Jan 2019-Dec 2019'!$S13="ΓΛ44Β",'LEAVE Jan 2019-Dec 2019'!C13,"")</f>
        <v/>
      </c>
      <c r="D14" s="417" t="str">
        <f>IF('LEAVE Jan 2019-Dec 2019'!$S13="ΓΛ44Β",'LEAVE Jan 2019-Dec 2019'!D13,"")</f>
        <v/>
      </c>
      <c r="E14" s="418"/>
      <c r="F14" s="419"/>
      <c r="G14" s="297" t="str">
        <f t="shared" si="0"/>
        <v/>
      </c>
      <c r="H14" s="298" t="str">
        <f>IF(G14&lt;&gt;"",'LEAVE Jan 2019-Dec 2019'!N13,"")</f>
        <v/>
      </c>
      <c r="I14" s="280"/>
      <c r="J14" s="280"/>
      <c r="K14" s="286" t="str">
        <f t="shared" si="1"/>
        <v xml:space="preserve"> </v>
      </c>
      <c r="L14" s="287"/>
    </row>
    <row r="15" spans="1:16" ht="20.100000000000001" customHeight="1" x14ac:dyDescent="0.2">
      <c r="A15" s="285">
        <v>6</v>
      </c>
      <c r="B15" s="296" t="str">
        <f>IF('LEAVE Jan 2019-Dec 2019'!$S14="ΓΛ44Β",'LEAVE Jan 2019-Dec 2019'!B14,"")</f>
        <v/>
      </c>
      <c r="C15" s="296" t="str">
        <f>IF('LEAVE Jan 2019-Dec 2019'!$S14="ΓΛ44Β",'LEAVE Jan 2019-Dec 2019'!C14,"")</f>
        <v/>
      </c>
      <c r="D15" s="417" t="str">
        <f>IF('LEAVE Jan 2019-Dec 2019'!$S14="ΓΛ44Β",'LEAVE Jan 2019-Dec 2019'!D14,"")</f>
        <v/>
      </c>
      <c r="E15" s="418"/>
      <c r="F15" s="419"/>
      <c r="G15" s="297" t="str">
        <f t="shared" si="0"/>
        <v/>
      </c>
      <c r="H15" s="298" t="str">
        <f>IF(G15&lt;&gt;"",'LEAVE Jan 2019-Dec 2019'!N14,"")</f>
        <v/>
      </c>
      <c r="I15" s="280"/>
      <c r="J15" s="280"/>
      <c r="K15" s="286" t="str">
        <f t="shared" si="1"/>
        <v xml:space="preserve"> </v>
      </c>
      <c r="L15" s="287"/>
    </row>
    <row r="16" spans="1:16" ht="20.100000000000001" customHeight="1" x14ac:dyDescent="0.2">
      <c r="A16" s="285">
        <v>7</v>
      </c>
      <c r="B16" s="296" t="str">
        <f>IF('LEAVE Jan 2019-Dec 2019'!$S15="ΓΛ44Β",'LEAVE Jan 2019-Dec 2019'!B15,"")</f>
        <v/>
      </c>
      <c r="C16" s="296" t="str">
        <f>IF('LEAVE Jan 2019-Dec 2019'!$S15="ΓΛ44Β",'LEAVE Jan 2019-Dec 2019'!C15,"")</f>
        <v/>
      </c>
      <c r="D16" s="417" t="str">
        <f>IF('LEAVE Jan 2019-Dec 2019'!$S15="ΓΛ44Β",'LEAVE Jan 2019-Dec 2019'!D15,"")</f>
        <v/>
      </c>
      <c r="E16" s="418"/>
      <c r="F16" s="419"/>
      <c r="G16" s="297" t="str">
        <f t="shared" si="0"/>
        <v/>
      </c>
      <c r="H16" s="298" t="str">
        <f>IF(G16&lt;&gt;"",'LEAVE Jan 2019-Dec 2019'!N15,"")</f>
        <v/>
      </c>
      <c r="I16" s="280"/>
      <c r="J16" s="280"/>
      <c r="K16" s="286" t="str">
        <f t="shared" si="1"/>
        <v xml:space="preserve"> </v>
      </c>
      <c r="L16" s="287"/>
    </row>
    <row r="17" spans="1:13" ht="20.100000000000001" customHeight="1" x14ac:dyDescent="0.2">
      <c r="A17" s="285">
        <v>8</v>
      </c>
      <c r="B17" s="296" t="str">
        <f>IF('LEAVE Jan 2019-Dec 2019'!$S16="ΓΛ44Β",'LEAVE Jan 2019-Dec 2019'!B16,"")</f>
        <v/>
      </c>
      <c r="C17" s="296" t="str">
        <f>IF('LEAVE Jan 2019-Dec 2019'!$S16="ΓΛ44Β",'LEAVE Jan 2019-Dec 2019'!C16,"")</f>
        <v/>
      </c>
      <c r="D17" s="417" t="str">
        <f>IF('LEAVE Jan 2019-Dec 2019'!$S16="ΓΛ44Β",'LEAVE Jan 2019-Dec 2019'!D16,"")</f>
        <v/>
      </c>
      <c r="E17" s="418"/>
      <c r="F17" s="419"/>
      <c r="G17" s="297" t="str">
        <f t="shared" si="0"/>
        <v/>
      </c>
      <c r="H17" s="298" t="str">
        <f>IF(G17&lt;&gt;"",'LEAVE Jan 2019-Dec 2019'!N16,"")</f>
        <v/>
      </c>
      <c r="I17" s="280"/>
      <c r="J17" s="280"/>
      <c r="K17" s="286" t="str">
        <f t="shared" si="1"/>
        <v xml:space="preserve"> </v>
      </c>
      <c r="L17" s="287"/>
    </row>
    <row r="18" spans="1:13" ht="20.100000000000001" customHeight="1" x14ac:dyDescent="0.2">
      <c r="A18" s="285">
        <v>9</v>
      </c>
      <c r="B18" s="296" t="str">
        <f>IF('LEAVE Jan 2019-Dec 2019'!$S17="ΓΛ44Β",'LEAVE Jan 2019-Dec 2019'!B17,"")</f>
        <v/>
      </c>
      <c r="C18" s="296" t="str">
        <f>IF('LEAVE Jan 2019-Dec 2019'!$S17="ΓΛ44Β",'LEAVE Jan 2019-Dec 2019'!C17,"")</f>
        <v/>
      </c>
      <c r="D18" s="417" t="str">
        <f>IF('LEAVE Jan 2019-Dec 2019'!$S17="ΓΛ44Β",'LEAVE Jan 2019-Dec 2019'!D17,"")</f>
        <v/>
      </c>
      <c r="E18" s="418"/>
      <c r="F18" s="419"/>
      <c r="G18" s="297" t="str">
        <f t="shared" si="0"/>
        <v/>
      </c>
      <c r="H18" s="298" t="str">
        <f>IF(G18&lt;&gt;"",'LEAVE Jan 2019-Dec 2019'!N17,"")</f>
        <v/>
      </c>
      <c r="I18" s="280"/>
      <c r="J18" s="280"/>
      <c r="K18" s="286" t="str">
        <f t="shared" si="1"/>
        <v xml:space="preserve"> </v>
      </c>
      <c r="L18" s="287"/>
    </row>
    <row r="19" spans="1:13" ht="20.100000000000001" customHeight="1" x14ac:dyDescent="0.2">
      <c r="A19" s="285">
        <v>10</v>
      </c>
      <c r="B19" s="296" t="str">
        <f>IF('LEAVE Jan 2019-Dec 2019'!$S18="ΓΛ44Β",'LEAVE Jan 2019-Dec 2019'!B18,"")</f>
        <v/>
      </c>
      <c r="C19" s="296" t="str">
        <f>IF('LEAVE Jan 2019-Dec 2019'!$S18="ΓΛ44Β",'LEAVE Jan 2019-Dec 2019'!C18,"")</f>
        <v/>
      </c>
      <c r="D19" s="417" t="str">
        <f>IF('LEAVE Jan 2019-Dec 2019'!$S18="ΓΛ44Β",'LEAVE Jan 2019-Dec 2019'!D18,"")</f>
        <v/>
      </c>
      <c r="E19" s="418"/>
      <c r="F19" s="419"/>
      <c r="G19" s="297" t="str">
        <f t="shared" si="0"/>
        <v/>
      </c>
      <c r="H19" s="298" t="str">
        <f>IF(G19&lt;&gt;"",'LEAVE Jan 2019-Dec 2019'!N18,"")</f>
        <v/>
      </c>
      <c r="I19" s="280"/>
      <c r="J19" s="280"/>
      <c r="K19" s="286" t="str">
        <f t="shared" si="1"/>
        <v xml:space="preserve"> </v>
      </c>
      <c r="L19" s="287"/>
    </row>
    <row r="20" spans="1:13" ht="20.100000000000001" customHeight="1" x14ac:dyDescent="0.2">
      <c r="A20" s="285">
        <v>11</v>
      </c>
      <c r="B20" s="296" t="str">
        <f>IF('LEAVE Jan 2019-Dec 2019'!$S19="ΓΛ44Β",'LEAVE Jan 2019-Dec 2019'!B19,"")</f>
        <v/>
      </c>
      <c r="C20" s="296" t="str">
        <f>IF('LEAVE Jan 2019-Dec 2019'!$S19="ΓΛ44Β",'LEAVE Jan 2019-Dec 2019'!C19,"")</f>
        <v/>
      </c>
      <c r="D20" s="417" t="str">
        <f>IF('LEAVE Jan 2019-Dec 2019'!$S19="ΓΛ44Β",'LEAVE Jan 2019-Dec 2019'!D19,"")</f>
        <v/>
      </c>
      <c r="E20" s="418"/>
      <c r="F20" s="419"/>
      <c r="G20" s="297" t="str">
        <f t="shared" si="0"/>
        <v/>
      </c>
      <c r="H20" s="298" t="str">
        <f>IF(G20&lt;&gt;"",'LEAVE Jan 2019-Dec 2019'!N19,"")</f>
        <v/>
      </c>
      <c r="I20" s="280"/>
      <c r="J20" s="280"/>
      <c r="K20" s="286" t="str">
        <f t="shared" si="1"/>
        <v xml:space="preserve"> </v>
      </c>
      <c r="L20" s="287"/>
    </row>
    <row r="21" spans="1:13" ht="20.100000000000001" customHeight="1" x14ac:dyDescent="0.2">
      <c r="A21" s="285">
        <v>12</v>
      </c>
      <c r="B21" s="296" t="str">
        <f>IF('LEAVE Jan 2019-Dec 2019'!$S20="ΓΛ44Β",'LEAVE Jan 2019-Dec 2019'!B20,"")</f>
        <v/>
      </c>
      <c r="C21" s="296" t="str">
        <f>IF('LEAVE Jan 2019-Dec 2019'!$S20="ΓΛ44Β",'LEAVE Jan 2019-Dec 2019'!C20,"")</f>
        <v/>
      </c>
      <c r="D21" s="417" t="str">
        <f>IF('LEAVE Jan 2019-Dec 2019'!$S20="ΓΛ44Β",'LEAVE Jan 2019-Dec 2019'!D20,"")</f>
        <v/>
      </c>
      <c r="E21" s="418"/>
      <c r="F21" s="419"/>
      <c r="G21" s="297" t="str">
        <f t="shared" si="0"/>
        <v/>
      </c>
      <c r="H21" s="298" t="str">
        <f>IF(G21&lt;&gt;"",'LEAVE Jan 2019-Dec 2019'!N20,"")</f>
        <v/>
      </c>
      <c r="I21" s="280"/>
      <c r="J21" s="280"/>
      <c r="K21" s="286" t="str">
        <f t="shared" si="1"/>
        <v xml:space="preserve"> </v>
      </c>
      <c r="L21" s="287"/>
    </row>
    <row r="22" spans="1:13" ht="20.100000000000001" customHeight="1" x14ac:dyDescent="0.2">
      <c r="A22" s="285">
        <v>13</v>
      </c>
      <c r="B22" s="296" t="str">
        <f>IF('LEAVE Jan 2019-Dec 2019'!$S21="ΓΛ44Β",'LEAVE Jan 2019-Dec 2019'!B21,"")</f>
        <v/>
      </c>
      <c r="C22" s="296" t="str">
        <f>IF('LEAVE Jan 2019-Dec 2019'!$S21="ΓΛ44Β",'LEAVE Jan 2019-Dec 2019'!C21,"")</f>
        <v/>
      </c>
      <c r="D22" s="417" t="str">
        <f>IF('LEAVE Jan 2019-Dec 2019'!$S21="ΓΛ44Β",'LEAVE Jan 2019-Dec 2019'!D21,"")</f>
        <v/>
      </c>
      <c r="E22" s="418"/>
      <c r="F22" s="419"/>
      <c r="G22" s="297" t="str">
        <f t="shared" si="0"/>
        <v/>
      </c>
      <c r="H22" s="298" t="str">
        <f>IF(G22&lt;&gt;"",'LEAVE Jan 2019-Dec 2019'!N21,"")</f>
        <v/>
      </c>
      <c r="I22" s="280"/>
      <c r="J22" s="280"/>
      <c r="K22" s="286" t="str">
        <f t="shared" si="1"/>
        <v xml:space="preserve"> </v>
      </c>
      <c r="L22" s="287"/>
    </row>
    <row r="23" spans="1:13" ht="20.100000000000001" customHeight="1" x14ac:dyDescent="0.2">
      <c r="A23" s="285">
        <v>14</v>
      </c>
      <c r="B23" s="296" t="str">
        <f>IF('LEAVE Jan 2019-Dec 2019'!$S22="ΓΛ44Β",'LEAVE Jan 2019-Dec 2019'!B22,"")</f>
        <v/>
      </c>
      <c r="C23" s="296" t="str">
        <f>IF('LEAVE Jan 2019-Dec 2019'!$S22="ΓΛ44Β",'LEAVE Jan 2019-Dec 2019'!C22,"")</f>
        <v/>
      </c>
      <c r="D23" s="417" t="str">
        <f>IF('LEAVE Jan 2019-Dec 2019'!$S22="ΓΛ44Β",'LEAVE Jan 2019-Dec 2019'!D22,"")</f>
        <v/>
      </c>
      <c r="E23" s="418"/>
      <c r="F23" s="419"/>
      <c r="G23" s="297" t="str">
        <f t="shared" si="0"/>
        <v/>
      </c>
      <c r="H23" s="298" t="str">
        <f>IF(G23&lt;&gt;"",'LEAVE Jan 2019-Dec 2019'!N22,"")</f>
        <v/>
      </c>
      <c r="I23" s="280"/>
      <c r="J23" s="280"/>
      <c r="K23" s="286" t="str">
        <f t="shared" si="1"/>
        <v xml:space="preserve"> </v>
      </c>
      <c r="L23" s="287"/>
    </row>
    <row r="24" spans="1:13" ht="20.100000000000001" customHeight="1" x14ac:dyDescent="0.2">
      <c r="A24" s="288">
        <v>15</v>
      </c>
      <c r="B24" s="296" t="str">
        <f>IF('LEAVE Jan 2019-Dec 2019'!$S23="ΓΛ44Β",'LEAVE Jan 2019-Dec 2019'!B23,"")</f>
        <v/>
      </c>
      <c r="C24" s="296" t="str">
        <f>IF('LEAVE Jan 2019-Dec 2019'!$S23="ΓΛ44Β",'LEAVE Jan 2019-Dec 2019'!C23,"")</f>
        <v/>
      </c>
      <c r="D24" s="466" t="str">
        <f>IF('LEAVE Jan 2019-Dec 2019'!$S23="ΓΛ44Β",'LEAVE Jan 2019-Dec 2019'!D23,"")</f>
        <v/>
      </c>
      <c r="E24" s="467"/>
      <c r="F24" s="468"/>
      <c r="G24" s="297" t="str">
        <f t="shared" si="0"/>
        <v/>
      </c>
      <c r="H24" s="298" t="str">
        <f>IF(G24&lt;&gt;"",'LEAVE Jan 2019-Dec 2019'!N23,"")</f>
        <v/>
      </c>
      <c r="I24" s="280"/>
      <c r="J24" s="280"/>
      <c r="K24" s="289" t="str">
        <f t="shared" si="1"/>
        <v xml:space="preserve"> </v>
      </c>
      <c r="L24" s="290"/>
    </row>
    <row r="25" spans="1:13" ht="20.100000000000001" customHeight="1" thickBot="1" x14ac:dyDescent="0.25">
      <c r="A25" s="534"/>
      <c r="B25" s="535"/>
      <c r="C25" s="535"/>
      <c r="D25" s="535"/>
      <c r="E25" s="536" t="s">
        <v>4577</v>
      </c>
      <c r="F25" s="536"/>
      <c r="G25" s="537"/>
      <c r="H25" s="291" t="str">
        <f>IF(SUM(H10:H24)&lt;&gt;0,SUM(H10:H24)," ")</f>
        <v xml:space="preserve"> </v>
      </c>
      <c r="I25" s="538"/>
      <c r="J25" s="535"/>
      <c r="K25" s="535"/>
      <c r="L25" s="539"/>
      <c r="M25" s="3"/>
    </row>
    <row r="26" spans="1:13" ht="34.5" customHeight="1" x14ac:dyDescent="0.2">
      <c r="A26" s="292" t="s">
        <v>4578</v>
      </c>
      <c r="C26" s="293"/>
      <c r="F26" s="293" t="s">
        <v>4579</v>
      </c>
      <c r="J26" s="293" t="s">
        <v>4580</v>
      </c>
      <c r="K26" s="3"/>
      <c r="L26" s="294"/>
      <c r="M26" s="3"/>
    </row>
    <row r="27" spans="1:13" ht="27.75" customHeight="1" x14ac:dyDescent="0.2">
      <c r="A27" s="292" t="s">
        <v>4581</v>
      </c>
      <c r="C27" s="293"/>
      <c r="F27" s="293" t="s">
        <v>4579</v>
      </c>
      <c r="J27" s="293" t="s">
        <v>4582</v>
      </c>
      <c r="K27" s="3"/>
      <c r="L27" s="294"/>
      <c r="M27" s="3"/>
    </row>
    <row r="28" spans="1:13" ht="13.5" thickBot="1" x14ac:dyDescent="0.25">
      <c r="A28" s="531"/>
      <c r="B28" s="532"/>
      <c r="C28" s="532"/>
      <c r="D28" s="532"/>
      <c r="E28" s="532"/>
      <c r="F28" s="532"/>
      <c r="G28" s="532"/>
      <c r="H28" s="532"/>
      <c r="I28" s="532"/>
      <c r="J28" s="532"/>
      <c r="K28" s="532"/>
      <c r="L28" s="533"/>
      <c r="M28" s="3"/>
    </row>
  </sheetData>
  <sheetProtection password="CC53" sheet="1" objects="1" scenarios="1" selectLockedCells="1"/>
  <mergeCells count="42">
    <mergeCell ref="A28:L28"/>
    <mergeCell ref="D22:F22"/>
    <mergeCell ref="D23:F23"/>
    <mergeCell ref="D24:F24"/>
    <mergeCell ref="A25:D25"/>
    <mergeCell ref="E25:G25"/>
    <mergeCell ref="I25:L25"/>
    <mergeCell ref="D21:F21"/>
    <mergeCell ref="D10:F10"/>
    <mergeCell ref="D11:F11"/>
    <mergeCell ref="D12:F12"/>
    <mergeCell ref="D13:F13"/>
    <mergeCell ref="D14:F14"/>
    <mergeCell ref="D15:F15"/>
    <mergeCell ref="D16:F16"/>
    <mergeCell ref="D17:F17"/>
    <mergeCell ref="D18:F18"/>
    <mergeCell ref="D19:F19"/>
    <mergeCell ref="D20:F20"/>
    <mergeCell ref="A7:L7"/>
    <mergeCell ref="A8:A9"/>
    <mergeCell ref="B8:B9"/>
    <mergeCell ref="C8:C9"/>
    <mergeCell ref="D8:F9"/>
    <mergeCell ref="G8:G9"/>
    <mergeCell ref="H8:H9"/>
    <mergeCell ref="I8:J8"/>
    <mergeCell ref="K8:K9"/>
    <mergeCell ref="L8:L9"/>
    <mergeCell ref="A4:H4"/>
    <mergeCell ref="J4:K4"/>
    <mergeCell ref="A5:H5"/>
    <mergeCell ref="J5:K5"/>
    <mergeCell ref="A6:C6"/>
    <mergeCell ref="D6:H6"/>
    <mergeCell ref="J6:K6"/>
    <mergeCell ref="A1:H1"/>
    <mergeCell ref="I1:L1"/>
    <mergeCell ref="A2:H2"/>
    <mergeCell ref="I2:L2"/>
    <mergeCell ref="A3:H3"/>
    <mergeCell ref="I3:K3"/>
  </mergeCells>
  <conditionalFormatting sqref="H25">
    <cfRule type="cellIs" dxfId="305" priority="34" stopIfTrue="1" operator="equal">
      <formula>0</formula>
    </cfRule>
  </conditionalFormatting>
  <conditionalFormatting sqref="H8:H9">
    <cfRule type="expression" dxfId="304" priority="37" stopIfTrue="1">
      <formula>(SUM(H10:H24)&lt;&gt;0)</formula>
    </cfRule>
  </conditionalFormatting>
  <conditionalFormatting sqref="J9">
    <cfRule type="expression" dxfId="303" priority="38" stopIfTrue="1">
      <formula>(SUM(J10:J25)&lt;&gt;0)</formula>
    </cfRule>
  </conditionalFormatting>
  <conditionalFormatting sqref="I9">
    <cfRule type="expression" dxfId="302" priority="39" stopIfTrue="1">
      <formula>(SUM(I10:I25)&lt;&gt;0)</formula>
    </cfRule>
  </conditionalFormatting>
  <conditionalFormatting sqref="L8:L9">
    <cfRule type="expression" dxfId="301" priority="40" stopIfTrue="1">
      <formula>(SUM(I10:I25)&lt;&gt;0)</formula>
    </cfRule>
  </conditionalFormatting>
  <conditionalFormatting sqref="G8:G9 B8:C8">
    <cfRule type="expression" dxfId="300" priority="41" stopIfTrue="1">
      <formula>(SUM(B10:B24)&lt;&gt;0)</formula>
    </cfRule>
  </conditionalFormatting>
  <conditionalFormatting sqref="K8:K9">
    <cfRule type="expression" dxfId="299" priority="42" stopIfTrue="1">
      <formula>(SUM(I10:I24)&lt;&gt;0)</formula>
    </cfRule>
  </conditionalFormatting>
  <conditionalFormatting sqref="D8">
    <cfRule type="expression" dxfId="298" priority="46" stopIfTrue="1">
      <formula>(SUM(C10:C24)&lt;&gt;0)</formula>
    </cfRule>
  </conditionalFormatting>
  <conditionalFormatting sqref="M10:M24">
    <cfRule type="notContainsBlanks" dxfId="297" priority="21">
      <formula>LEN(TRIM(M10))&gt;0</formula>
    </cfRule>
  </conditionalFormatting>
  <dataValidations count="12">
    <dataValidation allowBlank="1" showInputMessage="1" showErrorMessage="1" promptTitle="ΥΠΟΥΡΓΕΙΟ/ΤΜΗΜΑ/ΥΠΗΡΕΣΙΑ" prompt="Αναγράψετε το Υπουργείο/Τμήμα/Υπηρεσία" sqref="D6:H6 IZ6:JD6 SV6:SZ6 ACR6:ACV6 AMN6:AMR6 AWJ6:AWN6 BGF6:BGJ6 BQB6:BQF6 BZX6:CAB6 CJT6:CJX6 CTP6:CTT6 DDL6:DDP6 DNH6:DNL6 DXD6:DXH6 EGZ6:EHD6 EQV6:EQZ6 FAR6:FAV6 FKN6:FKR6 FUJ6:FUN6 GEF6:GEJ6 GOB6:GOF6 GXX6:GYB6 HHT6:HHX6 HRP6:HRT6 IBL6:IBP6 ILH6:ILL6 IVD6:IVH6 JEZ6:JFD6 JOV6:JOZ6 JYR6:JYV6 KIN6:KIR6 KSJ6:KSN6 LCF6:LCJ6 LMB6:LMF6 LVX6:LWB6 MFT6:MFX6 MPP6:MPT6 MZL6:MZP6 NJH6:NJL6 NTD6:NTH6 OCZ6:ODD6 OMV6:OMZ6 OWR6:OWV6 PGN6:PGR6 PQJ6:PQN6 QAF6:QAJ6 QKB6:QKF6 QTX6:QUB6 RDT6:RDX6 RNP6:RNT6 RXL6:RXP6 SHH6:SHL6 SRD6:SRH6 TAZ6:TBD6 TKV6:TKZ6 TUR6:TUV6 UEN6:UER6 UOJ6:UON6 UYF6:UYJ6 VIB6:VIF6 VRX6:VSB6 WBT6:WBX6 WLP6:WLT6 WVL6:WVP6 D65542:H65542 IZ65542:JD65542 SV65542:SZ65542 ACR65542:ACV65542 AMN65542:AMR65542 AWJ65542:AWN65542 BGF65542:BGJ65542 BQB65542:BQF65542 BZX65542:CAB65542 CJT65542:CJX65542 CTP65542:CTT65542 DDL65542:DDP65542 DNH65542:DNL65542 DXD65542:DXH65542 EGZ65542:EHD65542 EQV65542:EQZ65542 FAR65542:FAV65542 FKN65542:FKR65542 FUJ65542:FUN65542 GEF65542:GEJ65542 GOB65542:GOF65542 GXX65542:GYB65542 HHT65542:HHX65542 HRP65542:HRT65542 IBL65542:IBP65542 ILH65542:ILL65542 IVD65542:IVH65542 JEZ65542:JFD65542 JOV65542:JOZ65542 JYR65542:JYV65542 KIN65542:KIR65542 KSJ65542:KSN65542 LCF65542:LCJ65542 LMB65542:LMF65542 LVX65542:LWB65542 MFT65542:MFX65542 MPP65542:MPT65542 MZL65542:MZP65542 NJH65542:NJL65542 NTD65542:NTH65542 OCZ65542:ODD65542 OMV65542:OMZ65542 OWR65542:OWV65542 PGN65542:PGR65542 PQJ65542:PQN65542 QAF65542:QAJ65542 QKB65542:QKF65542 QTX65542:QUB65542 RDT65542:RDX65542 RNP65542:RNT65542 RXL65542:RXP65542 SHH65542:SHL65542 SRD65542:SRH65542 TAZ65542:TBD65542 TKV65542:TKZ65542 TUR65542:TUV65542 UEN65542:UER65542 UOJ65542:UON65542 UYF65542:UYJ65542 VIB65542:VIF65542 VRX65542:VSB65542 WBT65542:WBX65542 WLP65542:WLT65542 WVL65542:WVP65542 D131078:H131078 IZ131078:JD131078 SV131078:SZ131078 ACR131078:ACV131078 AMN131078:AMR131078 AWJ131078:AWN131078 BGF131078:BGJ131078 BQB131078:BQF131078 BZX131078:CAB131078 CJT131078:CJX131078 CTP131078:CTT131078 DDL131078:DDP131078 DNH131078:DNL131078 DXD131078:DXH131078 EGZ131078:EHD131078 EQV131078:EQZ131078 FAR131078:FAV131078 FKN131078:FKR131078 FUJ131078:FUN131078 GEF131078:GEJ131078 GOB131078:GOF131078 GXX131078:GYB131078 HHT131078:HHX131078 HRP131078:HRT131078 IBL131078:IBP131078 ILH131078:ILL131078 IVD131078:IVH131078 JEZ131078:JFD131078 JOV131078:JOZ131078 JYR131078:JYV131078 KIN131078:KIR131078 KSJ131078:KSN131078 LCF131078:LCJ131078 LMB131078:LMF131078 LVX131078:LWB131078 MFT131078:MFX131078 MPP131078:MPT131078 MZL131078:MZP131078 NJH131078:NJL131078 NTD131078:NTH131078 OCZ131078:ODD131078 OMV131078:OMZ131078 OWR131078:OWV131078 PGN131078:PGR131078 PQJ131078:PQN131078 QAF131078:QAJ131078 QKB131078:QKF131078 QTX131078:QUB131078 RDT131078:RDX131078 RNP131078:RNT131078 RXL131078:RXP131078 SHH131078:SHL131078 SRD131078:SRH131078 TAZ131078:TBD131078 TKV131078:TKZ131078 TUR131078:TUV131078 UEN131078:UER131078 UOJ131078:UON131078 UYF131078:UYJ131078 VIB131078:VIF131078 VRX131078:VSB131078 WBT131078:WBX131078 WLP131078:WLT131078 WVL131078:WVP131078 D196614:H196614 IZ196614:JD196614 SV196614:SZ196614 ACR196614:ACV196614 AMN196614:AMR196614 AWJ196614:AWN196614 BGF196614:BGJ196614 BQB196614:BQF196614 BZX196614:CAB196614 CJT196614:CJX196614 CTP196614:CTT196614 DDL196614:DDP196614 DNH196614:DNL196614 DXD196614:DXH196614 EGZ196614:EHD196614 EQV196614:EQZ196614 FAR196614:FAV196614 FKN196614:FKR196614 FUJ196614:FUN196614 GEF196614:GEJ196614 GOB196614:GOF196614 GXX196614:GYB196614 HHT196614:HHX196614 HRP196614:HRT196614 IBL196614:IBP196614 ILH196614:ILL196614 IVD196614:IVH196614 JEZ196614:JFD196614 JOV196614:JOZ196614 JYR196614:JYV196614 KIN196614:KIR196614 KSJ196614:KSN196614 LCF196614:LCJ196614 LMB196614:LMF196614 LVX196614:LWB196614 MFT196614:MFX196614 MPP196614:MPT196614 MZL196614:MZP196614 NJH196614:NJL196614 NTD196614:NTH196614 OCZ196614:ODD196614 OMV196614:OMZ196614 OWR196614:OWV196614 PGN196614:PGR196614 PQJ196614:PQN196614 QAF196614:QAJ196614 QKB196614:QKF196614 QTX196614:QUB196614 RDT196614:RDX196614 RNP196614:RNT196614 RXL196614:RXP196614 SHH196614:SHL196614 SRD196614:SRH196614 TAZ196614:TBD196614 TKV196614:TKZ196614 TUR196614:TUV196614 UEN196614:UER196614 UOJ196614:UON196614 UYF196614:UYJ196614 VIB196614:VIF196614 VRX196614:VSB196614 WBT196614:WBX196614 WLP196614:WLT196614 WVL196614:WVP196614 D262150:H262150 IZ262150:JD262150 SV262150:SZ262150 ACR262150:ACV262150 AMN262150:AMR262150 AWJ262150:AWN262150 BGF262150:BGJ262150 BQB262150:BQF262150 BZX262150:CAB262150 CJT262150:CJX262150 CTP262150:CTT262150 DDL262150:DDP262150 DNH262150:DNL262150 DXD262150:DXH262150 EGZ262150:EHD262150 EQV262150:EQZ262150 FAR262150:FAV262150 FKN262150:FKR262150 FUJ262150:FUN262150 GEF262150:GEJ262150 GOB262150:GOF262150 GXX262150:GYB262150 HHT262150:HHX262150 HRP262150:HRT262150 IBL262150:IBP262150 ILH262150:ILL262150 IVD262150:IVH262150 JEZ262150:JFD262150 JOV262150:JOZ262150 JYR262150:JYV262150 KIN262150:KIR262150 KSJ262150:KSN262150 LCF262150:LCJ262150 LMB262150:LMF262150 LVX262150:LWB262150 MFT262150:MFX262150 MPP262150:MPT262150 MZL262150:MZP262150 NJH262150:NJL262150 NTD262150:NTH262150 OCZ262150:ODD262150 OMV262150:OMZ262150 OWR262150:OWV262150 PGN262150:PGR262150 PQJ262150:PQN262150 QAF262150:QAJ262150 QKB262150:QKF262150 QTX262150:QUB262150 RDT262150:RDX262150 RNP262150:RNT262150 RXL262150:RXP262150 SHH262150:SHL262150 SRD262150:SRH262150 TAZ262150:TBD262150 TKV262150:TKZ262150 TUR262150:TUV262150 UEN262150:UER262150 UOJ262150:UON262150 UYF262150:UYJ262150 VIB262150:VIF262150 VRX262150:VSB262150 WBT262150:WBX262150 WLP262150:WLT262150 WVL262150:WVP262150 D327686:H327686 IZ327686:JD327686 SV327686:SZ327686 ACR327686:ACV327686 AMN327686:AMR327686 AWJ327686:AWN327686 BGF327686:BGJ327686 BQB327686:BQF327686 BZX327686:CAB327686 CJT327686:CJX327686 CTP327686:CTT327686 DDL327686:DDP327686 DNH327686:DNL327686 DXD327686:DXH327686 EGZ327686:EHD327686 EQV327686:EQZ327686 FAR327686:FAV327686 FKN327686:FKR327686 FUJ327686:FUN327686 GEF327686:GEJ327686 GOB327686:GOF327686 GXX327686:GYB327686 HHT327686:HHX327686 HRP327686:HRT327686 IBL327686:IBP327686 ILH327686:ILL327686 IVD327686:IVH327686 JEZ327686:JFD327686 JOV327686:JOZ327686 JYR327686:JYV327686 KIN327686:KIR327686 KSJ327686:KSN327686 LCF327686:LCJ327686 LMB327686:LMF327686 LVX327686:LWB327686 MFT327686:MFX327686 MPP327686:MPT327686 MZL327686:MZP327686 NJH327686:NJL327686 NTD327686:NTH327686 OCZ327686:ODD327686 OMV327686:OMZ327686 OWR327686:OWV327686 PGN327686:PGR327686 PQJ327686:PQN327686 QAF327686:QAJ327686 QKB327686:QKF327686 QTX327686:QUB327686 RDT327686:RDX327686 RNP327686:RNT327686 RXL327686:RXP327686 SHH327686:SHL327686 SRD327686:SRH327686 TAZ327686:TBD327686 TKV327686:TKZ327686 TUR327686:TUV327686 UEN327686:UER327686 UOJ327686:UON327686 UYF327686:UYJ327686 VIB327686:VIF327686 VRX327686:VSB327686 WBT327686:WBX327686 WLP327686:WLT327686 WVL327686:WVP327686 D393222:H393222 IZ393222:JD393222 SV393222:SZ393222 ACR393222:ACV393222 AMN393222:AMR393222 AWJ393222:AWN393222 BGF393222:BGJ393222 BQB393222:BQF393222 BZX393222:CAB393222 CJT393222:CJX393222 CTP393222:CTT393222 DDL393222:DDP393222 DNH393222:DNL393222 DXD393222:DXH393222 EGZ393222:EHD393222 EQV393222:EQZ393222 FAR393222:FAV393222 FKN393222:FKR393222 FUJ393222:FUN393222 GEF393222:GEJ393222 GOB393222:GOF393222 GXX393222:GYB393222 HHT393222:HHX393222 HRP393222:HRT393222 IBL393222:IBP393222 ILH393222:ILL393222 IVD393222:IVH393222 JEZ393222:JFD393222 JOV393222:JOZ393222 JYR393222:JYV393222 KIN393222:KIR393222 KSJ393222:KSN393222 LCF393222:LCJ393222 LMB393222:LMF393222 LVX393222:LWB393222 MFT393222:MFX393222 MPP393222:MPT393222 MZL393222:MZP393222 NJH393222:NJL393222 NTD393222:NTH393222 OCZ393222:ODD393222 OMV393222:OMZ393222 OWR393222:OWV393222 PGN393222:PGR393222 PQJ393222:PQN393222 QAF393222:QAJ393222 QKB393222:QKF393222 QTX393222:QUB393222 RDT393222:RDX393222 RNP393222:RNT393222 RXL393222:RXP393222 SHH393222:SHL393222 SRD393222:SRH393222 TAZ393222:TBD393222 TKV393222:TKZ393222 TUR393222:TUV393222 UEN393222:UER393222 UOJ393222:UON393222 UYF393222:UYJ393222 VIB393222:VIF393222 VRX393222:VSB393222 WBT393222:WBX393222 WLP393222:WLT393222 WVL393222:WVP393222 D458758:H458758 IZ458758:JD458758 SV458758:SZ458758 ACR458758:ACV458758 AMN458758:AMR458758 AWJ458758:AWN458758 BGF458758:BGJ458758 BQB458758:BQF458758 BZX458758:CAB458758 CJT458758:CJX458758 CTP458758:CTT458758 DDL458758:DDP458758 DNH458758:DNL458758 DXD458758:DXH458758 EGZ458758:EHD458758 EQV458758:EQZ458758 FAR458758:FAV458758 FKN458758:FKR458758 FUJ458758:FUN458758 GEF458758:GEJ458758 GOB458758:GOF458758 GXX458758:GYB458758 HHT458758:HHX458758 HRP458758:HRT458758 IBL458758:IBP458758 ILH458758:ILL458758 IVD458758:IVH458758 JEZ458758:JFD458758 JOV458758:JOZ458758 JYR458758:JYV458758 KIN458758:KIR458758 KSJ458758:KSN458758 LCF458758:LCJ458758 LMB458758:LMF458758 LVX458758:LWB458758 MFT458758:MFX458758 MPP458758:MPT458758 MZL458758:MZP458758 NJH458758:NJL458758 NTD458758:NTH458758 OCZ458758:ODD458758 OMV458758:OMZ458758 OWR458758:OWV458758 PGN458758:PGR458758 PQJ458758:PQN458758 QAF458758:QAJ458758 QKB458758:QKF458758 QTX458758:QUB458758 RDT458758:RDX458758 RNP458758:RNT458758 RXL458758:RXP458758 SHH458758:SHL458758 SRD458758:SRH458758 TAZ458758:TBD458758 TKV458758:TKZ458758 TUR458758:TUV458758 UEN458758:UER458758 UOJ458758:UON458758 UYF458758:UYJ458758 VIB458758:VIF458758 VRX458758:VSB458758 WBT458758:WBX458758 WLP458758:WLT458758 WVL458758:WVP458758 D524294:H524294 IZ524294:JD524294 SV524294:SZ524294 ACR524294:ACV524294 AMN524294:AMR524294 AWJ524294:AWN524294 BGF524294:BGJ524294 BQB524294:BQF524294 BZX524294:CAB524294 CJT524294:CJX524294 CTP524294:CTT524294 DDL524294:DDP524294 DNH524294:DNL524294 DXD524294:DXH524294 EGZ524294:EHD524294 EQV524294:EQZ524294 FAR524294:FAV524294 FKN524294:FKR524294 FUJ524294:FUN524294 GEF524294:GEJ524294 GOB524294:GOF524294 GXX524294:GYB524294 HHT524294:HHX524294 HRP524294:HRT524294 IBL524294:IBP524294 ILH524294:ILL524294 IVD524294:IVH524294 JEZ524294:JFD524294 JOV524294:JOZ524294 JYR524294:JYV524294 KIN524294:KIR524294 KSJ524294:KSN524294 LCF524294:LCJ524294 LMB524294:LMF524294 LVX524294:LWB524294 MFT524294:MFX524294 MPP524294:MPT524294 MZL524294:MZP524294 NJH524294:NJL524294 NTD524294:NTH524294 OCZ524294:ODD524294 OMV524294:OMZ524294 OWR524294:OWV524294 PGN524294:PGR524294 PQJ524294:PQN524294 QAF524294:QAJ524294 QKB524294:QKF524294 QTX524294:QUB524294 RDT524294:RDX524294 RNP524294:RNT524294 RXL524294:RXP524294 SHH524294:SHL524294 SRD524294:SRH524294 TAZ524294:TBD524294 TKV524294:TKZ524294 TUR524294:TUV524294 UEN524294:UER524294 UOJ524294:UON524294 UYF524294:UYJ524294 VIB524294:VIF524294 VRX524294:VSB524294 WBT524294:WBX524294 WLP524294:WLT524294 WVL524294:WVP524294 D589830:H589830 IZ589830:JD589830 SV589830:SZ589830 ACR589830:ACV589830 AMN589830:AMR589830 AWJ589830:AWN589830 BGF589830:BGJ589830 BQB589830:BQF589830 BZX589830:CAB589830 CJT589830:CJX589830 CTP589830:CTT589830 DDL589830:DDP589830 DNH589830:DNL589830 DXD589830:DXH589830 EGZ589830:EHD589830 EQV589830:EQZ589830 FAR589830:FAV589830 FKN589830:FKR589830 FUJ589830:FUN589830 GEF589830:GEJ589830 GOB589830:GOF589830 GXX589830:GYB589830 HHT589830:HHX589830 HRP589830:HRT589830 IBL589830:IBP589830 ILH589830:ILL589830 IVD589830:IVH589830 JEZ589830:JFD589830 JOV589830:JOZ589830 JYR589830:JYV589830 KIN589830:KIR589830 KSJ589830:KSN589830 LCF589830:LCJ589830 LMB589830:LMF589830 LVX589830:LWB589830 MFT589830:MFX589830 MPP589830:MPT589830 MZL589830:MZP589830 NJH589830:NJL589830 NTD589830:NTH589830 OCZ589830:ODD589830 OMV589830:OMZ589830 OWR589830:OWV589830 PGN589830:PGR589830 PQJ589830:PQN589830 QAF589830:QAJ589830 QKB589830:QKF589830 QTX589830:QUB589830 RDT589830:RDX589830 RNP589830:RNT589830 RXL589830:RXP589830 SHH589830:SHL589830 SRD589830:SRH589830 TAZ589830:TBD589830 TKV589830:TKZ589830 TUR589830:TUV589830 UEN589830:UER589830 UOJ589830:UON589830 UYF589830:UYJ589830 VIB589830:VIF589830 VRX589830:VSB589830 WBT589830:WBX589830 WLP589830:WLT589830 WVL589830:WVP589830 D655366:H655366 IZ655366:JD655366 SV655366:SZ655366 ACR655366:ACV655366 AMN655366:AMR655366 AWJ655366:AWN655366 BGF655366:BGJ655366 BQB655366:BQF655366 BZX655366:CAB655366 CJT655366:CJX655366 CTP655366:CTT655366 DDL655366:DDP655366 DNH655366:DNL655366 DXD655366:DXH655366 EGZ655366:EHD655366 EQV655366:EQZ655366 FAR655366:FAV655366 FKN655366:FKR655366 FUJ655366:FUN655366 GEF655366:GEJ655366 GOB655366:GOF655366 GXX655366:GYB655366 HHT655366:HHX655366 HRP655366:HRT655366 IBL655366:IBP655366 ILH655366:ILL655366 IVD655366:IVH655366 JEZ655366:JFD655366 JOV655366:JOZ655366 JYR655366:JYV655366 KIN655366:KIR655366 KSJ655366:KSN655366 LCF655366:LCJ655366 LMB655366:LMF655366 LVX655366:LWB655366 MFT655366:MFX655366 MPP655366:MPT655366 MZL655366:MZP655366 NJH655366:NJL655366 NTD655366:NTH655366 OCZ655366:ODD655366 OMV655366:OMZ655366 OWR655366:OWV655366 PGN655366:PGR655366 PQJ655366:PQN655366 QAF655366:QAJ655366 QKB655366:QKF655366 QTX655366:QUB655366 RDT655366:RDX655366 RNP655366:RNT655366 RXL655366:RXP655366 SHH655366:SHL655366 SRD655366:SRH655366 TAZ655366:TBD655366 TKV655366:TKZ655366 TUR655366:TUV655366 UEN655366:UER655366 UOJ655366:UON655366 UYF655366:UYJ655366 VIB655366:VIF655366 VRX655366:VSB655366 WBT655366:WBX655366 WLP655366:WLT655366 WVL655366:WVP655366 D720902:H720902 IZ720902:JD720902 SV720902:SZ720902 ACR720902:ACV720902 AMN720902:AMR720902 AWJ720902:AWN720902 BGF720902:BGJ720902 BQB720902:BQF720902 BZX720902:CAB720902 CJT720902:CJX720902 CTP720902:CTT720902 DDL720902:DDP720902 DNH720902:DNL720902 DXD720902:DXH720902 EGZ720902:EHD720902 EQV720902:EQZ720902 FAR720902:FAV720902 FKN720902:FKR720902 FUJ720902:FUN720902 GEF720902:GEJ720902 GOB720902:GOF720902 GXX720902:GYB720902 HHT720902:HHX720902 HRP720902:HRT720902 IBL720902:IBP720902 ILH720902:ILL720902 IVD720902:IVH720902 JEZ720902:JFD720902 JOV720902:JOZ720902 JYR720902:JYV720902 KIN720902:KIR720902 KSJ720902:KSN720902 LCF720902:LCJ720902 LMB720902:LMF720902 LVX720902:LWB720902 MFT720902:MFX720902 MPP720902:MPT720902 MZL720902:MZP720902 NJH720902:NJL720902 NTD720902:NTH720902 OCZ720902:ODD720902 OMV720902:OMZ720902 OWR720902:OWV720902 PGN720902:PGR720902 PQJ720902:PQN720902 QAF720902:QAJ720902 QKB720902:QKF720902 QTX720902:QUB720902 RDT720902:RDX720902 RNP720902:RNT720902 RXL720902:RXP720902 SHH720902:SHL720902 SRD720902:SRH720902 TAZ720902:TBD720902 TKV720902:TKZ720902 TUR720902:TUV720902 UEN720902:UER720902 UOJ720902:UON720902 UYF720902:UYJ720902 VIB720902:VIF720902 VRX720902:VSB720902 WBT720902:WBX720902 WLP720902:WLT720902 WVL720902:WVP720902 D786438:H786438 IZ786438:JD786438 SV786438:SZ786438 ACR786438:ACV786438 AMN786438:AMR786438 AWJ786438:AWN786438 BGF786438:BGJ786438 BQB786438:BQF786438 BZX786438:CAB786438 CJT786438:CJX786438 CTP786438:CTT786438 DDL786438:DDP786438 DNH786438:DNL786438 DXD786438:DXH786438 EGZ786438:EHD786438 EQV786438:EQZ786438 FAR786438:FAV786438 FKN786438:FKR786438 FUJ786438:FUN786438 GEF786438:GEJ786438 GOB786438:GOF786438 GXX786438:GYB786438 HHT786438:HHX786438 HRP786438:HRT786438 IBL786438:IBP786438 ILH786438:ILL786438 IVD786438:IVH786438 JEZ786438:JFD786438 JOV786438:JOZ786438 JYR786438:JYV786438 KIN786438:KIR786438 KSJ786438:KSN786438 LCF786438:LCJ786438 LMB786438:LMF786438 LVX786438:LWB786438 MFT786438:MFX786438 MPP786438:MPT786438 MZL786438:MZP786438 NJH786438:NJL786438 NTD786438:NTH786438 OCZ786438:ODD786438 OMV786438:OMZ786438 OWR786438:OWV786438 PGN786438:PGR786438 PQJ786438:PQN786438 QAF786438:QAJ786438 QKB786438:QKF786438 QTX786438:QUB786438 RDT786438:RDX786438 RNP786438:RNT786438 RXL786438:RXP786438 SHH786438:SHL786438 SRD786438:SRH786438 TAZ786438:TBD786438 TKV786438:TKZ786438 TUR786438:TUV786438 UEN786438:UER786438 UOJ786438:UON786438 UYF786438:UYJ786438 VIB786438:VIF786438 VRX786438:VSB786438 WBT786438:WBX786438 WLP786438:WLT786438 WVL786438:WVP786438 D851974:H851974 IZ851974:JD851974 SV851974:SZ851974 ACR851974:ACV851974 AMN851974:AMR851974 AWJ851974:AWN851974 BGF851974:BGJ851974 BQB851974:BQF851974 BZX851974:CAB851974 CJT851974:CJX851974 CTP851974:CTT851974 DDL851974:DDP851974 DNH851974:DNL851974 DXD851974:DXH851974 EGZ851974:EHD851974 EQV851974:EQZ851974 FAR851974:FAV851974 FKN851974:FKR851974 FUJ851974:FUN851974 GEF851974:GEJ851974 GOB851974:GOF851974 GXX851974:GYB851974 HHT851974:HHX851974 HRP851974:HRT851974 IBL851974:IBP851974 ILH851974:ILL851974 IVD851974:IVH851974 JEZ851974:JFD851974 JOV851974:JOZ851974 JYR851974:JYV851974 KIN851974:KIR851974 KSJ851974:KSN851974 LCF851974:LCJ851974 LMB851974:LMF851974 LVX851974:LWB851974 MFT851974:MFX851974 MPP851974:MPT851974 MZL851974:MZP851974 NJH851974:NJL851974 NTD851974:NTH851974 OCZ851974:ODD851974 OMV851974:OMZ851974 OWR851974:OWV851974 PGN851974:PGR851974 PQJ851974:PQN851974 QAF851974:QAJ851974 QKB851974:QKF851974 QTX851974:QUB851974 RDT851974:RDX851974 RNP851974:RNT851974 RXL851974:RXP851974 SHH851974:SHL851974 SRD851974:SRH851974 TAZ851974:TBD851974 TKV851974:TKZ851974 TUR851974:TUV851974 UEN851974:UER851974 UOJ851974:UON851974 UYF851974:UYJ851974 VIB851974:VIF851974 VRX851974:VSB851974 WBT851974:WBX851974 WLP851974:WLT851974 WVL851974:WVP851974 D917510:H917510 IZ917510:JD917510 SV917510:SZ917510 ACR917510:ACV917510 AMN917510:AMR917510 AWJ917510:AWN917510 BGF917510:BGJ917510 BQB917510:BQF917510 BZX917510:CAB917510 CJT917510:CJX917510 CTP917510:CTT917510 DDL917510:DDP917510 DNH917510:DNL917510 DXD917510:DXH917510 EGZ917510:EHD917510 EQV917510:EQZ917510 FAR917510:FAV917510 FKN917510:FKR917510 FUJ917510:FUN917510 GEF917510:GEJ917510 GOB917510:GOF917510 GXX917510:GYB917510 HHT917510:HHX917510 HRP917510:HRT917510 IBL917510:IBP917510 ILH917510:ILL917510 IVD917510:IVH917510 JEZ917510:JFD917510 JOV917510:JOZ917510 JYR917510:JYV917510 KIN917510:KIR917510 KSJ917510:KSN917510 LCF917510:LCJ917510 LMB917510:LMF917510 LVX917510:LWB917510 MFT917510:MFX917510 MPP917510:MPT917510 MZL917510:MZP917510 NJH917510:NJL917510 NTD917510:NTH917510 OCZ917510:ODD917510 OMV917510:OMZ917510 OWR917510:OWV917510 PGN917510:PGR917510 PQJ917510:PQN917510 QAF917510:QAJ917510 QKB917510:QKF917510 QTX917510:QUB917510 RDT917510:RDX917510 RNP917510:RNT917510 RXL917510:RXP917510 SHH917510:SHL917510 SRD917510:SRH917510 TAZ917510:TBD917510 TKV917510:TKZ917510 TUR917510:TUV917510 UEN917510:UER917510 UOJ917510:UON917510 UYF917510:UYJ917510 VIB917510:VIF917510 VRX917510:VSB917510 WBT917510:WBX917510 WLP917510:WLT917510 WVL917510:WVP917510 D983046:H983046 IZ983046:JD983046 SV983046:SZ983046 ACR983046:ACV983046 AMN983046:AMR983046 AWJ983046:AWN983046 BGF983046:BGJ983046 BQB983046:BQF983046 BZX983046:CAB983046 CJT983046:CJX983046 CTP983046:CTT983046 DDL983046:DDP983046 DNH983046:DNL983046 DXD983046:DXH983046 EGZ983046:EHD983046 EQV983046:EQZ983046 FAR983046:FAV983046 FKN983046:FKR983046 FUJ983046:FUN983046 GEF983046:GEJ983046 GOB983046:GOF983046 GXX983046:GYB983046 HHT983046:HHX983046 HRP983046:HRT983046 IBL983046:IBP983046 ILH983046:ILL983046 IVD983046:IVH983046 JEZ983046:JFD983046 JOV983046:JOZ983046 JYR983046:JYV983046 KIN983046:KIR983046 KSJ983046:KSN983046 LCF983046:LCJ983046 LMB983046:LMF983046 LVX983046:LWB983046 MFT983046:MFX983046 MPP983046:MPT983046 MZL983046:MZP983046 NJH983046:NJL983046 NTD983046:NTH983046 OCZ983046:ODD983046 OMV983046:OMZ983046 OWR983046:OWV983046 PGN983046:PGR983046 PQJ983046:PQN983046 QAF983046:QAJ983046 QKB983046:QKF983046 QTX983046:QUB983046 RDT983046:RDX983046 RNP983046:RNT983046 RXL983046:RXP983046 SHH983046:SHL983046 SRD983046:SRH983046 TAZ983046:TBD983046 TKV983046:TKZ983046 TUR983046:TUV983046 UEN983046:UER983046 UOJ983046:UON983046 UYF983046:UYJ983046 VIB983046:VIF983046 VRX983046:VSB983046 WBT983046:WBX983046 WLP983046:WLT983046 WVL983046:WVP983046" xr:uid="{00000000-0002-0000-0C00-000000000000}"/>
    <dataValidation allowBlank="1" showInputMessage="1" showErrorMessage="1" promptTitle="ΟΝΟΜΑ" prompt="Καταχωρίστε το ονοματεπώνυμο του υπαλλήλου." sqref="WVL983050:WVL983064 IZ10:IZ24 SV10:SV24 ACR10:ACR24 AMN10:AMN24 AWJ10:AWJ24 BGF10:BGF24 BQB10:BQB24 BZX10:BZX24 CJT10:CJT24 CTP10:CTP24 DDL10:DDL24 DNH10:DNH24 DXD10:DXD24 EGZ10:EGZ24 EQV10:EQV24 FAR10:FAR24 FKN10:FKN24 FUJ10:FUJ24 GEF10:GEF24 GOB10:GOB24 GXX10:GXX24 HHT10:HHT24 HRP10:HRP24 IBL10:IBL24 ILH10:ILH24 IVD10:IVD24 JEZ10:JEZ24 JOV10:JOV24 JYR10:JYR24 KIN10:KIN24 KSJ10:KSJ24 LCF10:LCF24 LMB10:LMB24 LVX10:LVX24 MFT10:MFT24 MPP10:MPP24 MZL10:MZL24 NJH10:NJH24 NTD10:NTD24 OCZ10:OCZ24 OMV10:OMV24 OWR10:OWR24 PGN10:PGN24 PQJ10:PQJ24 QAF10:QAF24 QKB10:QKB24 QTX10:QTX24 RDT10:RDT24 RNP10:RNP24 RXL10:RXL24 SHH10:SHH24 SRD10:SRD24 TAZ10:TAZ24 TKV10:TKV24 TUR10:TUR24 UEN10:UEN24 UOJ10:UOJ24 UYF10:UYF24 VIB10:VIB24 VRX10:VRX24 WBT10:WBT24 WLP10:WLP24 WVL10:WVL24 D65546:D65560 IZ65546:IZ65560 SV65546:SV65560 ACR65546:ACR65560 AMN65546:AMN65560 AWJ65546:AWJ65560 BGF65546:BGF65560 BQB65546:BQB65560 BZX65546:BZX65560 CJT65546:CJT65560 CTP65546:CTP65560 DDL65546:DDL65560 DNH65546:DNH65560 DXD65546:DXD65560 EGZ65546:EGZ65560 EQV65546:EQV65560 FAR65546:FAR65560 FKN65546:FKN65560 FUJ65546:FUJ65560 GEF65546:GEF65560 GOB65546:GOB65560 GXX65546:GXX65560 HHT65546:HHT65560 HRP65546:HRP65560 IBL65546:IBL65560 ILH65546:ILH65560 IVD65546:IVD65560 JEZ65546:JEZ65560 JOV65546:JOV65560 JYR65546:JYR65560 KIN65546:KIN65560 KSJ65546:KSJ65560 LCF65546:LCF65560 LMB65546:LMB65560 LVX65546:LVX65560 MFT65546:MFT65560 MPP65546:MPP65560 MZL65546:MZL65560 NJH65546:NJH65560 NTD65546:NTD65560 OCZ65546:OCZ65560 OMV65546:OMV65560 OWR65546:OWR65560 PGN65546:PGN65560 PQJ65546:PQJ65560 QAF65546:QAF65560 QKB65546:QKB65560 QTX65546:QTX65560 RDT65546:RDT65560 RNP65546:RNP65560 RXL65546:RXL65560 SHH65546:SHH65560 SRD65546:SRD65560 TAZ65546:TAZ65560 TKV65546:TKV65560 TUR65546:TUR65560 UEN65546:UEN65560 UOJ65546:UOJ65560 UYF65546:UYF65560 VIB65546:VIB65560 VRX65546:VRX65560 WBT65546:WBT65560 WLP65546:WLP65560 WVL65546:WVL65560 D131082:D131096 IZ131082:IZ131096 SV131082:SV131096 ACR131082:ACR131096 AMN131082:AMN131096 AWJ131082:AWJ131096 BGF131082:BGF131096 BQB131082:BQB131096 BZX131082:BZX131096 CJT131082:CJT131096 CTP131082:CTP131096 DDL131082:DDL131096 DNH131082:DNH131096 DXD131082:DXD131096 EGZ131082:EGZ131096 EQV131082:EQV131096 FAR131082:FAR131096 FKN131082:FKN131096 FUJ131082:FUJ131096 GEF131082:GEF131096 GOB131082:GOB131096 GXX131082:GXX131096 HHT131082:HHT131096 HRP131082:HRP131096 IBL131082:IBL131096 ILH131082:ILH131096 IVD131082:IVD131096 JEZ131082:JEZ131096 JOV131082:JOV131096 JYR131082:JYR131096 KIN131082:KIN131096 KSJ131082:KSJ131096 LCF131082:LCF131096 LMB131082:LMB131096 LVX131082:LVX131096 MFT131082:MFT131096 MPP131082:MPP131096 MZL131082:MZL131096 NJH131082:NJH131096 NTD131082:NTD131096 OCZ131082:OCZ131096 OMV131082:OMV131096 OWR131082:OWR131096 PGN131082:PGN131096 PQJ131082:PQJ131096 QAF131082:QAF131096 QKB131082:QKB131096 QTX131082:QTX131096 RDT131082:RDT131096 RNP131082:RNP131096 RXL131082:RXL131096 SHH131082:SHH131096 SRD131082:SRD131096 TAZ131082:TAZ131096 TKV131082:TKV131096 TUR131082:TUR131096 UEN131082:UEN131096 UOJ131082:UOJ131096 UYF131082:UYF131096 VIB131082:VIB131096 VRX131082:VRX131096 WBT131082:WBT131096 WLP131082:WLP131096 WVL131082:WVL131096 D196618:D196632 IZ196618:IZ196632 SV196618:SV196632 ACR196618:ACR196632 AMN196618:AMN196632 AWJ196618:AWJ196632 BGF196618:BGF196632 BQB196618:BQB196632 BZX196618:BZX196632 CJT196618:CJT196632 CTP196618:CTP196632 DDL196618:DDL196632 DNH196618:DNH196632 DXD196618:DXD196632 EGZ196618:EGZ196632 EQV196618:EQV196632 FAR196618:FAR196632 FKN196618:FKN196632 FUJ196618:FUJ196632 GEF196618:GEF196632 GOB196618:GOB196632 GXX196618:GXX196632 HHT196618:HHT196632 HRP196618:HRP196632 IBL196618:IBL196632 ILH196618:ILH196632 IVD196618:IVD196632 JEZ196618:JEZ196632 JOV196618:JOV196632 JYR196618:JYR196632 KIN196618:KIN196632 KSJ196618:KSJ196632 LCF196618:LCF196632 LMB196618:LMB196632 LVX196618:LVX196632 MFT196618:MFT196632 MPP196618:MPP196632 MZL196618:MZL196632 NJH196618:NJH196632 NTD196618:NTD196632 OCZ196618:OCZ196632 OMV196618:OMV196632 OWR196618:OWR196632 PGN196618:PGN196632 PQJ196618:PQJ196632 QAF196618:QAF196632 QKB196618:QKB196632 QTX196618:QTX196632 RDT196618:RDT196632 RNP196618:RNP196632 RXL196618:RXL196632 SHH196618:SHH196632 SRD196618:SRD196632 TAZ196618:TAZ196632 TKV196618:TKV196632 TUR196618:TUR196632 UEN196618:UEN196632 UOJ196618:UOJ196632 UYF196618:UYF196632 VIB196618:VIB196632 VRX196618:VRX196632 WBT196618:WBT196632 WLP196618:WLP196632 WVL196618:WVL196632 D262154:D262168 IZ262154:IZ262168 SV262154:SV262168 ACR262154:ACR262168 AMN262154:AMN262168 AWJ262154:AWJ262168 BGF262154:BGF262168 BQB262154:BQB262168 BZX262154:BZX262168 CJT262154:CJT262168 CTP262154:CTP262168 DDL262154:DDL262168 DNH262154:DNH262168 DXD262154:DXD262168 EGZ262154:EGZ262168 EQV262154:EQV262168 FAR262154:FAR262168 FKN262154:FKN262168 FUJ262154:FUJ262168 GEF262154:GEF262168 GOB262154:GOB262168 GXX262154:GXX262168 HHT262154:HHT262168 HRP262154:HRP262168 IBL262154:IBL262168 ILH262154:ILH262168 IVD262154:IVD262168 JEZ262154:JEZ262168 JOV262154:JOV262168 JYR262154:JYR262168 KIN262154:KIN262168 KSJ262154:KSJ262168 LCF262154:LCF262168 LMB262154:LMB262168 LVX262154:LVX262168 MFT262154:MFT262168 MPP262154:MPP262168 MZL262154:MZL262168 NJH262154:NJH262168 NTD262154:NTD262168 OCZ262154:OCZ262168 OMV262154:OMV262168 OWR262154:OWR262168 PGN262154:PGN262168 PQJ262154:PQJ262168 QAF262154:QAF262168 QKB262154:QKB262168 QTX262154:QTX262168 RDT262154:RDT262168 RNP262154:RNP262168 RXL262154:RXL262168 SHH262154:SHH262168 SRD262154:SRD262168 TAZ262154:TAZ262168 TKV262154:TKV262168 TUR262154:TUR262168 UEN262154:UEN262168 UOJ262154:UOJ262168 UYF262154:UYF262168 VIB262154:VIB262168 VRX262154:VRX262168 WBT262154:WBT262168 WLP262154:WLP262168 WVL262154:WVL262168 D327690:D327704 IZ327690:IZ327704 SV327690:SV327704 ACR327690:ACR327704 AMN327690:AMN327704 AWJ327690:AWJ327704 BGF327690:BGF327704 BQB327690:BQB327704 BZX327690:BZX327704 CJT327690:CJT327704 CTP327690:CTP327704 DDL327690:DDL327704 DNH327690:DNH327704 DXD327690:DXD327704 EGZ327690:EGZ327704 EQV327690:EQV327704 FAR327690:FAR327704 FKN327690:FKN327704 FUJ327690:FUJ327704 GEF327690:GEF327704 GOB327690:GOB327704 GXX327690:GXX327704 HHT327690:HHT327704 HRP327690:HRP327704 IBL327690:IBL327704 ILH327690:ILH327704 IVD327690:IVD327704 JEZ327690:JEZ327704 JOV327690:JOV327704 JYR327690:JYR327704 KIN327690:KIN327704 KSJ327690:KSJ327704 LCF327690:LCF327704 LMB327690:LMB327704 LVX327690:LVX327704 MFT327690:MFT327704 MPP327690:MPP327704 MZL327690:MZL327704 NJH327690:NJH327704 NTD327690:NTD327704 OCZ327690:OCZ327704 OMV327690:OMV327704 OWR327690:OWR327704 PGN327690:PGN327704 PQJ327690:PQJ327704 QAF327690:QAF327704 QKB327690:QKB327704 QTX327690:QTX327704 RDT327690:RDT327704 RNP327690:RNP327704 RXL327690:RXL327704 SHH327690:SHH327704 SRD327690:SRD327704 TAZ327690:TAZ327704 TKV327690:TKV327704 TUR327690:TUR327704 UEN327690:UEN327704 UOJ327690:UOJ327704 UYF327690:UYF327704 VIB327690:VIB327704 VRX327690:VRX327704 WBT327690:WBT327704 WLP327690:WLP327704 WVL327690:WVL327704 D393226:D393240 IZ393226:IZ393240 SV393226:SV393240 ACR393226:ACR393240 AMN393226:AMN393240 AWJ393226:AWJ393240 BGF393226:BGF393240 BQB393226:BQB393240 BZX393226:BZX393240 CJT393226:CJT393240 CTP393226:CTP393240 DDL393226:DDL393240 DNH393226:DNH393240 DXD393226:DXD393240 EGZ393226:EGZ393240 EQV393226:EQV393240 FAR393226:FAR393240 FKN393226:FKN393240 FUJ393226:FUJ393240 GEF393226:GEF393240 GOB393226:GOB393240 GXX393226:GXX393240 HHT393226:HHT393240 HRP393226:HRP393240 IBL393226:IBL393240 ILH393226:ILH393240 IVD393226:IVD393240 JEZ393226:JEZ393240 JOV393226:JOV393240 JYR393226:JYR393240 KIN393226:KIN393240 KSJ393226:KSJ393240 LCF393226:LCF393240 LMB393226:LMB393240 LVX393226:LVX393240 MFT393226:MFT393240 MPP393226:MPP393240 MZL393226:MZL393240 NJH393226:NJH393240 NTD393226:NTD393240 OCZ393226:OCZ393240 OMV393226:OMV393240 OWR393226:OWR393240 PGN393226:PGN393240 PQJ393226:PQJ393240 QAF393226:QAF393240 QKB393226:QKB393240 QTX393226:QTX393240 RDT393226:RDT393240 RNP393226:RNP393240 RXL393226:RXL393240 SHH393226:SHH393240 SRD393226:SRD393240 TAZ393226:TAZ393240 TKV393226:TKV393240 TUR393226:TUR393240 UEN393226:UEN393240 UOJ393226:UOJ393240 UYF393226:UYF393240 VIB393226:VIB393240 VRX393226:VRX393240 WBT393226:WBT393240 WLP393226:WLP393240 WVL393226:WVL393240 D458762:D458776 IZ458762:IZ458776 SV458762:SV458776 ACR458762:ACR458776 AMN458762:AMN458776 AWJ458762:AWJ458776 BGF458762:BGF458776 BQB458762:BQB458776 BZX458762:BZX458776 CJT458762:CJT458776 CTP458762:CTP458776 DDL458762:DDL458776 DNH458762:DNH458776 DXD458762:DXD458776 EGZ458762:EGZ458776 EQV458762:EQV458776 FAR458762:FAR458776 FKN458762:FKN458776 FUJ458762:FUJ458776 GEF458762:GEF458776 GOB458762:GOB458776 GXX458762:GXX458776 HHT458762:HHT458776 HRP458762:HRP458776 IBL458762:IBL458776 ILH458762:ILH458776 IVD458762:IVD458776 JEZ458762:JEZ458776 JOV458762:JOV458776 JYR458762:JYR458776 KIN458762:KIN458776 KSJ458762:KSJ458776 LCF458762:LCF458776 LMB458762:LMB458776 LVX458762:LVX458776 MFT458762:MFT458776 MPP458762:MPP458776 MZL458762:MZL458776 NJH458762:NJH458776 NTD458762:NTD458776 OCZ458762:OCZ458776 OMV458762:OMV458776 OWR458762:OWR458776 PGN458762:PGN458776 PQJ458762:PQJ458776 QAF458762:QAF458776 QKB458762:QKB458776 QTX458762:QTX458776 RDT458762:RDT458776 RNP458762:RNP458776 RXL458762:RXL458776 SHH458762:SHH458776 SRD458762:SRD458776 TAZ458762:TAZ458776 TKV458762:TKV458776 TUR458762:TUR458776 UEN458762:UEN458776 UOJ458762:UOJ458776 UYF458762:UYF458776 VIB458762:VIB458776 VRX458762:VRX458776 WBT458762:WBT458776 WLP458762:WLP458776 WVL458762:WVL458776 D524298:D524312 IZ524298:IZ524312 SV524298:SV524312 ACR524298:ACR524312 AMN524298:AMN524312 AWJ524298:AWJ524312 BGF524298:BGF524312 BQB524298:BQB524312 BZX524298:BZX524312 CJT524298:CJT524312 CTP524298:CTP524312 DDL524298:DDL524312 DNH524298:DNH524312 DXD524298:DXD524312 EGZ524298:EGZ524312 EQV524298:EQV524312 FAR524298:FAR524312 FKN524298:FKN524312 FUJ524298:FUJ524312 GEF524298:GEF524312 GOB524298:GOB524312 GXX524298:GXX524312 HHT524298:HHT524312 HRP524298:HRP524312 IBL524298:IBL524312 ILH524298:ILH524312 IVD524298:IVD524312 JEZ524298:JEZ524312 JOV524298:JOV524312 JYR524298:JYR524312 KIN524298:KIN524312 KSJ524298:KSJ524312 LCF524298:LCF524312 LMB524298:LMB524312 LVX524298:LVX524312 MFT524298:MFT524312 MPP524298:MPP524312 MZL524298:MZL524312 NJH524298:NJH524312 NTD524298:NTD524312 OCZ524298:OCZ524312 OMV524298:OMV524312 OWR524298:OWR524312 PGN524298:PGN524312 PQJ524298:PQJ524312 QAF524298:QAF524312 QKB524298:QKB524312 QTX524298:QTX524312 RDT524298:RDT524312 RNP524298:RNP524312 RXL524298:RXL524312 SHH524298:SHH524312 SRD524298:SRD524312 TAZ524298:TAZ524312 TKV524298:TKV524312 TUR524298:TUR524312 UEN524298:UEN524312 UOJ524298:UOJ524312 UYF524298:UYF524312 VIB524298:VIB524312 VRX524298:VRX524312 WBT524298:WBT524312 WLP524298:WLP524312 WVL524298:WVL524312 D589834:D589848 IZ589834:IZ589848 SV589834:SV589848 ACR589834:ACR589848 AMN589834:AMN589848 AWJ589834:AWJ589848 BGF589834:BGF589848 BQB589834:BQB589848 BZX589834:BZX589848 CJT589834:CJT589848 CTP589834:CTP589848 DDL589834:DDL589848 DNH589834:DNH589848 DXD589834:DXD589848 EGZ589834:EGZ589848 EQV589834:EQV589848 FAR589834:FAR589848 FKN589834:FKN589848 FUJ589834:FUJ589848 GEF589834:GEF589848 GOB589834:GOB589848 GXX589834:GXX589848 HHT589834:HHT589848 HRP589834:HRP589848 IBL589834:IBL589848 ILH589834:ILH589848 IVD589834:IVD589848 JEZ589834:JEZ589848 JOV589834:JOV589848 JYR589834:JYR589848 KIN589834:KIN589848 KSJ589834:KSJ589848 LCF589834:LCF589848 LMB589834:LMB589848 LVX589834:LVX589848 MFT589834:MFT589848 MPP589834:MPP589848 MZL589834:MZL589848 NJH589834:NJH589848 NTD589834:NTD589848 OCZ589834:OCZ589848 OMV589834:OMV589848 OWR589834:OWR589848 PGN589834:PGN589848 PQJ589834:PQJ589848 QAF589834:QAF589848 QKB589834:QKB589848 QTX589834:QTX589848 RDT589834:RDT589848 RNP589834:RNP589848 RXL589834:RXL589848 SHH589834:SHH589848 SRD589834:SRD589848 TAZ589834:TAZ589848 TKV589834:TKV589848 TUR589834:TUR589848 UEN589834:UEN589848 UOJ589834:UOJ589848 UYF589834:UYF589848 VIB589834:VIB589848 VRX589834:VRX589848 WBT589834:WBT589848 WLP589834:WLP589848 WVL589834:WVL589848 D655370:D655384 IZ655370:IZ655384 SV655370:SV655384 ACR655370:ACR655384 AMN655370:AMN655384 AWJ655370:AWJ655384 BGF655370:BGF655384 BQB655370:BQB655384 BZX655370:BZX655384 CJT655370:CJT655384 CTP655370:CTP655384 DDL655370:DDL655384 DNH655370:DNH655384 DXD655370:DXD655384 EGZ655370:EGZ655384 EQV655370:EQV655384 FAR655370:FAR655384 FKN655370:FKN655384 FUJ655370:FUJ655384 GEF655370:GEF655384 GOB655370:GOB655384 GXX655370:GXX655384 HHT655370:HHT655384 HRP655370:HRP655384 IBL655370:IBL655384 ILH655370:ILH655384 IVD655370:IVD655384 JEZ655370:JEZ655384 JOV655370:JOV655384 JYR655370:JYR655384 KIN655370:KIN655384 KSJ655370:KSJ655384 LCF655370:LCF655384 LMB655370:LMB655384 LVX655370:LVX655384 MFT655370:MFT655384 MPP655370:MPP655384 MZL655370:MZL655384 NJH655370:NJH655384 NTD655370:NTD655384 OCZ655370:OCZ655384 OMV655370:OMV655384 OWR655370:OWR655384 PGN655370:PGN655384 PQJ655370:PQJ655384 QAF655370:QAF655384 QKB655370:QKB655384 QTX655370:QTX655384 RDT655370:RDT655384 RNP655370:RNP655384 RXL655370:RXL655384 SHH655370:SHH655384 SRD655370:SRD655384 TAZ655370:TAZ655384 TKV655370:TKV655384 TUR655370:TUR655384 UEN655370:UEN655384 UOJ655370:UOJ655384 UYF655370:UYF655384 VIB655370:VIB655384 VRX655370:VRX655384 WBT655370:WBT655384 WLP655370:WLP655384 WVL655370:WVL655384 D720906:D720920 IZ720906:IZ720920 SV720906:SV720920 ACR720906:ACR720920 AMN720906:AMN720920 AWJ720906:AWJ720920 BGF720906:BGF720920 BQB720906:BQB720920 BZX720906:BZX720920 CJT720906:CJT720920 CTP720906:CTP720920 DDL720906:DDL720920 DNH720906:DNH720920 DXD720906:DXD720920 EGZ720906:EGZ720920 EQV720906:EQV720920 FAR720906:FAR720920 FKN720906:FKN720920 FUJ720906:FUJ720920 GEF720906:GEF720920 GOB720906:GOB720920 GXX720906:GXX720920 HHT720906:HHT720920 HRP720906:HRP720920 IBL720906:IBL720920 ILH720906:ILH720920 IVD720906:IVD720920 JEZ720906:JEZ720920 JOV720906:JOV720920 JYR720906:JYR720920 KIN720906:KIN720920 KSJ720906:KSJ720920 LCF720906:LCF720920 LMB720906:LMB720920 LVX720906:LVX720920 MFT720906:MFT720920 MPP720906:MPP720920 MZL720906:MZL720920 NJH720906:NJH720920 NTD720906:NTD720920 OCZ720906:OCZ720920 OMV720906:OMV720920 OWR720906:OWR720920 PGN720906:PGN720920 PQJ720906:PQJ720920 QAF720906:QAF720920 QKB720906:QKB720920 QTX720906:QTX720920 RDT720906:RDT720920 RNP720906:RNP720920 RXL720906:RXL720920 SHH720906:SHH720920 SRD720906:SRD720920 TAZ720906:TAZ720920 TKV720906:TKV720920 TUR720906:TUR720920 UEN720906:UEN720920 UOJ720906:UOJ720920 UYF720906:UYF720920 VIB720906:VIB720920 VRX720906:VRX720920 WBT720906:WBT720920 WLP720906:WLP720920 WVL720906:WVL720920 D786442:D786456 IZ786442:IZ786456 SV786442:SV786456 ACR786442:ACR786456 AMN786442:AMN786456 AWJ786442:AWJ786456 BGF786442:BGF786456 BQB786442:BQB786456 BZX786442:BZX786456 CJT786442:CJT786456 CTP786442:CTP786456 DDL786442:DDL786456 DNH786442:DNH786456 DXD786442:DXD786456 EGZ786442:EGZ786456 EQV786442:EQV786456 FAR786442:FAR786456 FKN786442:FKN786456 FUJ786442:FUJ786456 GEF786442:GEF786456 GOB786442:GOB786456 GXX786442:GXX786456 HHT786442:HHT786456 HRP786442:HRP786456 IBL786442:IBL786456 ILH786442:ILH786456 IVD786442:IVD786456 JEZ786442:JEZ786456 JOV786442:JOV786456 JYR786442:JYR786456 KIN786442:KIN786456 KSJ786442:KSJ786456 LCF786442:LCF786456 LMB786442:LMB786456 LVX786442:LVX786456 MFT786442:MFT786456 MPP786442:MPP786456 MZL786442:MZL786456 NJH786442:NJH786456 NTD786442:NTD786456 OCZ786442:OCZ786456 OMV786442:OMV786456 OWR786442:OWR786456 PGN786442:PGN786456 PQJ786442:PQJ786456 QAF786442:QAF786456 QKB786442:QKB786456 QTX786442:QTX786456 RDT786442:RDT786456 RNP786442:RNP786456 RXL786442:RXL786456 SHH786442:SHH786456 SRD786442:SRD786456 TAZ786442:TAZ786456 TKV786442:TKV786456 TUR786442:TUR786456 UEN786442:UEN786456 UOJ786442:UOJ786456 UYF786442:UYF786456 VIB786442:VIB786456 VRX786442:VRX786456 WBT786442:WBT786456 WLP786442:WLP786456 WVL786442:WVL786456 D851978:D851992 IZ851978:IZ851992 SV851978:SV851992 ACR851978:ACR851992 AMN851978:AMN851992 AWJ851978:AWJ851992 BGF851978:BGF851992 BQB851978:BQB851992 BZX851978:BZX851992 CJT851978:CJT851992 CTP851978:CTP851992 DDL851978:DDL851992 DNH851978:DNH851992 DXD851978:DXD851992 EGZ851978:EGZ851992 EQV851978:EQV851992 FAR851978:FAR851992 FKN851978:FKN851992 FUJ851978:FUJ851992 GEF851978:GEF851992 GOB851978:GOB851992 GXX851978:GXX851992 HHT851978:HHT851992 HRP851978:HRP851992 IBL851978:IBL851992 ILH851978:ILH851992 IVD851978:IVD851992 JEZ851978:JEZ851992 JOV851978:JOV851992 JYR851978:JYR851992 KIN851978:KIN851992 KSJ851978:KSJ851992 LCF851978:LCF851992 LMB851978:LMB851992 LVX851978:LVX851992 MFT851978:MFT851992 MPP851978:MPP851992 MZL851978:MZL851992 NJH851978:NJH851992 NTD851978:NTD851992 OCZ851978:OCZ851992 OMV851978:OMV851992 OWR851978:OWR851992 PGN851978:PGN851992 PQJ851978:PQJ851992 QAF851978:QAF851992 QKB851978:QKB851992 QTX851978:QTX851992 RDT851978:RDT851992 RNP851978:RNP851992 RXL851978:RXL851992 SHH851978:SHH851992 SRD851978:SRD851992 TAZ851978:TAZ851992 TKV851978:TKV851992 TUR851978:TUR851992 UEN851978:UEN851992 UOJ851978:UOJ851992 UYF851978:UYF851992 VIB851978:VIB851992 VRX851978:VRX851992 WBT851978:WBT851992 WLP851978:WLP851992 WVL851978:WVL851992 D917514:D917528 IZ917514:IZ917528 SV917514:SV917528 ACR917514:ACR917528 AMN917514:AMN917528 AWJ917514:AWJ917528 BGF917514:BGF917528 BQB917514:BQB917528 BZX917514:BZX917528 CJT917514:CJT917528 CTP917514:CTP917528 DDL917514:DDL917528 DNH917514:DNH917528 DXD917514:DXD917528 EGZ917514:EGZ917528 EQV917514:EQV917528 FAR917514:FAR917528 FKN917514:FKN917528 FUJ917514:FUJ917528 GEF917514:GEF917528 GOB917514:GOB917528 GXX917514:GXX917528 HHT917514:HHT917528 HRP917514:HRP917528 IBL917514:IBL917528 ILH917514:ILH917528 IVD917514:IVD917528 JEZ917514:JEZ917528 JOV917514:JOV917528 JYR917514:JYR917528 KIN917514:KIN917528 KSJ917514:KSJ917528 LCF917514:LCF917528 LMB917514:LMB917528 LVX917514:LVX917528 MFT917514:MFT917528 MPP917514:MPP917528 MZL917514:MZL917528 NJH917514:NJH917528 NTD917514:NTD917528 OCZ917514:OCZ917528 OMV917514:OMV917528 OWR917514:OWR917528 PGN917514:PGN917528 PQJ917514:PQJ917528 QAF917514:QAF917528 QKB917514:QKB917528 QTX917514:QTX917528 RDT917514:RDT917528 RNP917514:RNP917528 RXL917514:RXL917528 SHH917514:SHH917528 SRD917514:SRD917528 TAZ917514:TAZ917528 TKV917514:TKV917528 TUR917514:TUR917528 UEN917514:UEN917528 UOJ917514:UOJ917528 UYF917514:UYF917528 VIB917514:VIB917528 VRX917514:VRX917528 WBT917514:WBT917528 WLP917514:WLP917528 WVL917514:WVL917528 D983050:D983064 IZ983050:IZ983064 SV983050:SV983064 ACR983050:ACR983064 AMN983050:AMN983064 AWJ983050:AWJ983064 BGF983050:BGF983064 BQB983050:BQB983064 BZX983050:BZX983064 CJT983050:CJT983064 CTP983050:CTP983064 DDL983050:DDL983064 DNH983050:DNH983064 DXD983050:DXD983064 EGZ983050:EGZ983064 EQV983050:EQV983064 FAR983050:FAR983064 FKN983050:FKN983064 FUJ983050:FUJ983064 GEF983050:GEF983064 GOB983050:GOB983064 GXX983050:GXX983064 HHT983050:HHT983064 HRP983050:HRP983064 IBL983050:IBL983064 ILH983050:ILH983064 IVD983050:IVD983064 JEZ983050:JEZ983064 JOV983050:JOV983064 JYR983050:JYR983064 KIN983050:KIN983064 KSJ983050:KSJ983064 LCF983050:LCF983064 LMB983050:LMB983064 LVX983050:LVX983064 MFT983050:MFT983064 MPP983050:MPP983064 MZL983050:MZL983064 NJH983050:NJH983064 NTD983050:NTD983064 OCZ983050:OCZ983064 OMV983050:OMV983064 OWR983050:OWR983064 PGN983050:PGN983064 PQJ983050:PQJ983064 QAF983050:QAF983064 QKB983050:QKB983064 QTX983050:QTX983064 RDT983050:RDT983064 RNP983050:RNP983064 RXL983050:RXL983064 SHH983050:SHH983064 SRD983050:SRD983064 TAZ983050:TAZ983064 TKV983050:TKV983064 TUR983050:TUR983064 UEN983050:UEN983064 UOJ983050:UOJ983064 UYF983050:UYF983064 VIB983050:VIB983064 VRX983050:VRX983064 WBT983050:WBT983064 WLP983050:WLP983064" xr:uid="{00000000-0002-0000-0C00-000001000000}"/>
    <dataValidation type="decimal" errorStyle="information" allowBlank="1" showInputMessage="1" showErrorMessage="1" errorTitle="ΜΕΓΑΛΟ ΠΟΣΟ" error="Το ποσό του ΜΗΝΙΑΙΟΥ ΕΠΙΔΟΜΑΤΟΣ/ΑΠΟΚΟΠΗΣ είτε υπερβαίνει του ποσού των 2.000 είτε είναι αρνητικό._x000a_Βεβαιωθείται ότι είναι το ορθό ΜΗΝΙΑΙΟ ΠΟΣΟ ΣΤΟ ΟΡΘΟ ΝΟΜΙΣΜΑ (Ευρώ ή Λίρες)." promptTitle="ΜΗΝΙΑΙΟ ΠΟΣΟ ΕΠΙΔΟΜΑΤΟΣ/ΑΠΟΚΟΠΗΣ" prompt="Καταχωρίστε το ΜΗΝΙΑΙΟ ποσό του επιδόματος ή της αποκοπής._x000a_ΠΡΟΣΟΧΗ:-_x000a_Για περιόδους μέχρι 31/12/2007 καταχωρίστε τα ποσά σε ΛΙΡΕΣ,_x000a_Για περιόδους από 1/1/2008 καταχωρίστε σε ΞΕΧΩΡΙΣΤΗ ΓΡΑΜΜΗ τα ποσά σε ΕΥΡΩ." sqref="WVP983050:WVP983064 JD10:JD24 SZ10:SZ24 ACV10:ACV24 AMR10:AMR24 AWN10:AWN24 BGJ10:BGJ24 BQF10:BQF24 CAB10:CAB24 CJX10:CJX24 CTT10:CTT24 DDP10:DDP24 DNL10:DNL24 DXH10:DXH24 EHD10:EHD24 EQZ10:EQZ24 FAV10:FAV24 FKR10:FKR24 FUN10:FUN24 GEJ10:GEJ24 GOF10:GOF24 GYB10:GYB24 HHX10:HHX24 HRT10:HRT24 IBP10:IBP24 ILL10:ILL24 IVH10:IVH24 JFD10:JFD24 JOZ10:JOZ24 JYV10:JYV24 KIR10:KIR24 KSN10:KSN24 LCJ10:LCJ24 LMF10:LMF24 LWB10:LWB24 MFX10:MFX24 MPT10:MPT24 MZP10:MZP24 NJL10:NJL24 NTH10:NTH24 ODD10:ODD24 OMZ10:OMZ24 OWV10:OWV24 PGR10:PGR24 PQN10:PQN24 QAJ10:QAJ24 QKF10:QKF24 QUB10:QUB24 RDX10:RDX24 RNT10:RNT24 RXP10:RXP24 SHL10:SHL24 SRH10:SRH24 TBD10:TBD24 TKZ10:TKZ24 TUV10:TUV24 UER10:UER24 UON10:UON24 UYJ10:UYJ24 VIF10:VIF24 VSB10:VSB24 WBX10:WBX24 WLT10:WLT24 WVP10:WVP24 H65546:H65560 JD65546:JD65560 SZ65546:SZ65560 ACV65546:ACV65560 AMR65546:AMR65560 AWN65546:AWN65560 BGJ65546:BGJ65560 BQF65546:BQF65560 CAB65546:CAB65560 CJX65546:CJX65560 CTT65546:CTT65560 DDP65546:DDP65560 DNL65546:DNL65560 DXH65546:DXH65560 EHD65546:EHD65560 EQZ65546:EQZ65560 FAV65546:FAV65560 FKR65546:FKR65560 FUN65546:FUN65560 GEJ65546:GEJ65560 GOF65546:GOF65560 GYB65546:GYB65560 HHX65546:HHX65560 HRT65546:HRT65560 IBP65546:IBP65560 ILL65546:ILL65560 IVH65546:IVH65560 JFD65546:JFD65560 JOZ65546:JOZ65560 JYV65546:JYV65560 KIR65546:KIR65560 KSN65546:KSN65560 LCJ65546:LCJ65560 LMF65546:LMF65560 LWB65546:LWB65560 MFX65546:MFX65560 MPT65546:MPT65560 MZP65546:MZP65560 NJL65546:NJL65560 NTH65546:NTH65560 ODD65546:ODD65560 OMZ65546:OMZ65560 OWV65546:OWV65560 PGR65546:PGR65560 PQN65546:PQN65560 QAJ65546:QAJ65560 QKF65546:QKF65560 QUB65546:QUB65560 RDX65546:RDX65560 RNT65546:RNT65560 RXP65546:RXP65560 SHL65546:SHL65560 SRH65546:SRH65560 TBD65546:TBD65560 TKZ65546:TKZ65560 TUV65546:TUV65560 UER65546:UER65560 UON65546:UON65560 UYJ65546:UYJ65560 VIF65546:VIF65560 VSB65546:VSB65560 WBX65546:WBX65560 WLT65546:WLT65560 WVP65546:WVP65560 H131082:H131096 JD131082:JD131096 SZ131082:SZ131096 ACV131082:ACV131096 AMR131082:AMR131096 AWN131082:AWN131096 BGJ131082:BGJ131096 BQF131082:BQF131096 CAB131082:CAB131096 CJX131082:CJX131096 CTT131082:CTT131096 DDP131082:DDP131096 DNL131082:DNL131096 DXH131082:DXH131096 EHD131082:EHD131096 EQZ131082:EQZ131096 FAV131082:FAV131096 FKR131082:FKR131096 FUN131082:FUN131096 GEJ131082:GEJ131096 GOF131082:GOF131096 GYB131082:GYB131096 HHX131082:HHX131096 HRT131082:HRT131096 IBP131082:IBP131096 ILL131082:ILL131096 IVH131082:IVH131096 JFD131082:JFD131096 JOZ131082:JOZ131096 JYV131082:JYV131096 KIR131082:KIR131096 KSN131082:KSN131096 LCJ131082:LCJ131096 LMF131082:LMF131096 LWB131082:LWB131096 MFX131082:MFX131096 MPT131082:MPT131096 MZP131082:MZP131096 NJL131082:NJL131096 NTH131082:NTH131096 ODD131082:ODD131096 OMZ131082:OMZ131096 OWV131082:OWV131096 PGR131082:PGR131096 PQN131082:PQN131096 QAJ131082:QAJ131096 QKF131082:QKF131096 QUB131082:QUB131096 RDX131082:RDX131096 RNT131082:RNT131096 RXP131082:RXP131096 SHL131082:SHL131096 SRH131082:SRH131096 TBD131082:TBD131096 TKZ131082:TKZ131096 TUV131082:TUV131096 UER131082:UER131096 UON131082:UON131096 UYJ131082:UYJ131096 VIF131082:VIF131096 VSB131082:VSB131096 WBX131082:WBX131096 WLT131082:WLT131096 WVP131082:WVP131096 H196618:H196632 JD196618:JD196632 SZ196618:SZ196632 ACV196618:ACV196632 AMR196618:AMR196632 AWN196618:AWN196632 BGJ196618:BGJ196632 BQF196618:BQF196632 CAB196618:CAB196632 CJX196618:CJX196632 CTT196618:CTT196632 DDP196618:DDP196632 DNL196618:DNL196632 DXH196618:DXH196632 EHD196618:EHD196632 EQZ196618:EQZ196632 FAV196618:FAV196632 FKR196618:FKR196632 FUN196618:FUN196632 GEJ196618:GEJ196632 GOF196618:GOF196632 GYB196618:GYB196632 HHX196618:HHX196632 HRT196618:HRT196632 IBP196618:IBP196632 ILL196618:ILL196632 IVH196618:IVH196632 JFD196618:JFD196632 JOZ196618:JOZ196632 JYV196618:JYV196632 KIR196618:KIR196632 KSN196618:KSN196632 LCJ196618:LCJ196632 LMF196618:LMF196632 LWB196618:LWB196632 MFX196618:MFX196632 MPT196618:MPT196632 MZP196618:MZP196632 NJL196618:NJL196632 NTH196618:NTH196632 ODD196618:ODD196632 OMZ196618:OMZ196632 OWV196618:OWV196632 PGR196618:PGR196632 PQN196618:PQN196632 QAJ196618:QAJ196632 QKF196618:QKF196632 QUB196618:QUB196632 RDX196618:RDX196632 RNT196618:RNT196632 RXP196618:RXP196632 SHL196618:SHL196632 SRH196618:SRH196632 TBD196618:TBD196632 TKZ196618:TKZ196632 TUV196618:TUV196632 UER196618:UER196632 UON196618:UON196632 UYJ196618:UYJ196632 VIF196618:VIF196632 VSB196618:VSB196632 WBX196618:WBX196632 WLT196618:WLT196632 WVP196618:WVP196632 H262154:H262168 JD262154:JD262168 SZ262154:SZ262168 ACV262154:ACV262168 AMR262154:AMR262168 AWN262154:AWN262168 BGJ262154:BGJ262168 BQF262154:BQF262168 CAB262154:CAB262168 CJX262154:CJX262168 CTT262154:CTT262168 DDP262154:DDP262168 DNL262154:DNL262168 DXH262154:DXH262168 EHD262154:EHD262168 EQZ262154:EQZ262168 FAV262154:FAV262168 FKR262154:FKR262168 FUN262154:FUN262168 GEJ262154:GEJ262168 GOF262154:GOF262168 GYB262154:GYB262168 HHX262154:HHX262168 HRT262154:HRT262168 IBP262154:IBP262168 ILL262154:ILL262168 IVH262154:IVH262168 JFD262154:JFD262168 JOZ262154:JOZ262168 JYV262154:JYV262168 KIR262154:KIR262168 KSN262154:KSN262168 LCJ262154:LCJ262168 LMF262154:LMF262168 LWB262154:LWB262168 MFX262154:MFX262168 MPT262154:MPT262168 MZP262154:MZP262168 NJL262154:NJL262168 NTH262154:NTH262168 ODD262154:ODD262168 OMZ262154:OMZ262168 OWV262154:OWV262168 PGR262154:PGR262168 PQN262154:PQN262168 QAJ262154:QAJ262168 QKF262154:QKF262168 QUB262154:QUB262168 RDX262154:RDX262168 RNT262154:RNT262168 RXP262154:RXP262168 SHL262154:SHL262168 SRH262154:SRH262168 TBD262154:TBD262168 TKZ262154:TKZ262168 TUV262154:TUV262168 UER262154:UER262168 UON262154:UON262168 UYJ262154:UYJ262168 VIF262154:VIF262168 VSB262154:VSB262168 WBX262154:WBX262168 WLT262154:WLT262168 WVP262154:WVP262168 H327690:H327704 JD327690:JD327704 SZ327690:SZ327704 ACV327690:ACV327704 AMR327690:AMR327704 AWN327690:AWN327704 BGJ327690:BGJ327704 BQF327690:BQF327704 CAB327690:CAB327704 CJX327690:CJX327704 CTT327690:CTT327704 DDP327690:DDP327704 DNL327690:DNL327704 DXH327690:DXH327704 EHD327690:EHD327704 EQZ327690:EQZ327704 FAV327690:FAV327704 FKR327690:FKR327704 FUN327690:FUN327704 GEJ327690:GEJ327704 GOF327690:GOF327704 GYB327690:GYB327704 HHX327690:HHX327704 HRT327690:HRT327704 IBP327690:IBP327704 ILL327690:ILL327704 IVH327690:IVH327704 JFD327690:JFD327704 JOZ327690:JOZ327704 JYV327690:JYV327704 KIR327690:KIR327704 KSN327690:KSN327704 LCJ327690:LCJ327704 LMF327690:LMF327704 LWB327690:LWB327704 MFX327690:MFX327704 MPT327690:MPT327704 MZP327690:MZP327704 NJL327690:NJL327704 NTH327690:NTH327704 ODD327690:ODD327704 OMZ327690:OMZ327704 OWV327690:OWV327704 PGR327690:PGR327704 PQN327690:PQN327704 QAJ327690:QAJ327704 QKF327690:QKF327704 QUB327690:QUB327704 RDX327690:RDX327704 RNT327690:RNT327704 RXP327690:RXP327704 SHL327690:SHL327704 SRH327690:SRH327704 TBD327690:TBD327704 TKZ327690:TKZ327704 TUV327690:TUV327704 UER327690:UER327704 UON327690:UON327704 UYJ327690:UYJ327704 VIF327690:VIF327704 VSB327690:VSB327704 WBX327690:WBX327704 WLT327690:WLT327704 WVP327690:WVP327704 H393226:H393240 JD393226:JD393240 SZ393226:SZ393240 ACV393226:ACV393240 AMR393226:AMR393240 AWN393226:AWN393240 BGJ393226:BGJ393240 BQF393226:BQF393240 CAB393226:CAB393240 CJX393226:CJX393240 CTT393226:CTT393240 DDP393226:DDP393240 DNL393226:DNL393240 DXH393226:DXH393240 EHD393226:EHD393240 EQZ393226:EQZ393240 FAV393226:FAV393240 FKR393226:FKR393240 FUN393226:FUN393240 GEJ393226:GEJ393240 GOF393226:GOF393240 GYB393226:GYB393240 HHX393226:HHX393240 HRT393226:HRT393240 IBP393226:IBP393240 ILL393226:ILL393240 IVH393226:IVH393240 JFD393226:JFD393240 JOZ393226:JOZ393240 JYV393226:JYV393240 KIR393226:KIR393240 KSN393226:KSN393240 LCJ393226:LCJ393240 LMF393226:LMF393240 LWB393226:LWB393240 MFX393226:MFX393240 MPT393226:MPT393240 MZP393226:MZP393240 NJL393226:NJL393240 NTH393226:NTH393240 ODD393226:ODD393240 OMZ393226:OMZ393240 OWV393226:OWV393240 PGR393226:PGR393240 PQN393226:PQN393240 QAJ393226:QAJ393240 QKF393226:QKF393240 QUB393226:QUB393240 RDX393226:RDX393240 RNT393226:RNT393240 RXP393226:RXP393240 SHL393226:SHL393240 SRH393226:SRH393240 TBD393226:TBD393240 TKZ393226:TKZ393240 TUV393226:TUV393240 UER393226:UER393240 UON393226:UON393240 UYJ393226:UYJ393240 VIF393226:VIF393240 VSB393226:VSB393240 WBX393226:WBX393240 WLT393226:WLT393240 WVP393226:WVP393240 H458762:H458776 JD458762:JD458776 SZ458762:SZ458776 ACV458762:ACV458776 AMR458762:AMR458776 AWN458762:AWN458776 BGJ458762:BGJ458776 BQF458762:BQF458776 CAB458762:CAB458776 CJX458762:CJX458776 CTT458762:CTT458776 DDP458762:DDP458776 DNL458762:DNL458776 DXH458762:DXH458776 EHD458762:EHD458776 EQZ458762:EQZ458776 FAV458762:FAV458776 FKR458762:FKR458776 FUN458762:FUN458776 GEJ458762:GEJ458776 GOF458762:GOF458776 GYB458762:GYB458776 HHX458762:HHX458776 HRT458762:HRT458776 IBP458762:IBP458776 ILL458762:ILL458776 IVH458762:IVH458776 JFD458762:JFD458776 JOZ458762:JOZ458776 JYV458762:JYV458776 KIR458762:KIR458776 KSN458762:KSN458776 LCJ458762:LCJ458776 LMF458762:LMF458776 LWB458762:LWB458776 MFX458762:MFX458776 MPT458762:MPT458776 MZP458762:MZP458776 NJL458762:NJL458776 NTH458762:NTH458776 ODD458762:ODD458776 OMZ458762:OMZ458776 OWV458762:OWV458776 PGR458762:PGR458776 PQN458762:PQN458776 QAJ458762:QAJ458776 QKF458762:QKF458776 QUB458762:QUB458776 RDX458762:RDX458776 RNT458762:RNT458776 RXP458762:RXP458776 SHL458762:SHL458776 SRH458762:SRH458776 TBD458762:TBD458776 TKZ458762:TKZ458776 TUV458762:TUV458776 UER458762:UER458776 UON458762:UON458776 UYJ458762:UYJ458776 VIF458762:VIF458776 VSB458762:VSB458776 WBX458762:WBX458776 WLT458762:WLT458776 WVP458762:WVP458776 H524298:H524312 JD524298:JD524312 SZ524298:SZ524312 ACV524298:ACV524312 AMR524298:AMR524312 AWN524298:AWN524312 BGJ524298:BGJ524312 BQF524298:BQF524312 CAB524298:CAB524312 CJX524298:CJX524312 CTT524298:CTT524312 DDP524298:DDP524312 DNL524298:DNL524312 DXH524298:DXH524312 EHD524298:EHD524312 EQZ524298:EQZ524312 FAV524298:FAV524312 FKR524298:FKR524312 FUN524298:FUN524312 GEJ524298:GEJ524312 GOF524298:GOF524312 GYB524298:GYB524312 HHX524298:HHX524312 HRT524298:HRT524312 IBP524298:IBP524312 ILL524298:ILL524312 IVH524298:IVH524312 JFD524298:JFD524312 JOZ524298:JOZ524312 JYV524298:JYV524312 KIR524298:KIR524312 KSN524298:KSN524312 LCJ524298:LCJ524312 LMF524298:LMF524312 LWB524298:LWB524312 MFX524298:MFX524312 MPT524298:MPT524312 MZP524298:MZP524312 NJL524298:NJL524312 NTH524298:NTH524312 ODD524298:ODD524312 OMZ524298:OMZ524312 OWV524298:OWV524312 PGR524298:PGR524312 PQN524298:PQN524312 QAJ524298:QAJ524312 QKF524298:QKF524312 QUB524298:QUB524312 RDX524298:RDX524312 RNT524298:RNT524312 RXP524298:RXP524312 SHL524298:SHL524312 SRH524298:SRH524312 TBD524298:TBD524312 TKZ524298:TKZ524312 TUV524298:TUV524312 UER524298:UER524312 UON524298:UON524312 UYJ524298:UYJ524312 VIF524298:VIF524312 VSB524298:VSB524312 WBX524298:WBX524312 WLT524298:WLT524312 WVP524298:WVP524312 H589834:H589848 JD589834:JD589848 SZ589834:SZ589848 ACV589834:ACV589848 AMR589834:AMR589848 AWN589834:AWN589848 BGJ589834:BGJ589848 BQF589834:BQF589848 CAB589834:CAB589848 CJX589834:CJX589848 CTT589834:CTT589848 DDP589834:DDP589848 DNL589834:DNL589848 DXH589834:DXH589848 EHD589834:EHD589848 EQZ589834:EQZ589848 FAV589834:FAV589848 FKR589834:FKR589848 FUN589834:FUN589848 GEJ589834:GEJ589848 GOF589834:GOF589848 GYB589834:GYB589848 HHX589834:HHX589848 HRT589834:HRT589848 IBP589834:IBP589848 ILL589834:ILL589848 IVH589834:IVH589848 JFD589834:JFD589848 JOZ589834:JOZ589848 JYV589834:JYV589848 KIR589834:KIR589848 KSN589834:KSN589848 LCJ589834:LCJ589848 LMF589834:LMF589848 LWB589834:LWB589848 MFX589834:MFX589848 MPT589834:MPT589848 MZP589834:MZP589848 NJL589834:NJL589848 NTH589834:NTH589848 ODD589834:ODD589848 OMZ589834:OMZ589848 OWV589834:OWV589848 PGR589834:PGR589848 PQN589834:PQN589848 QAJ589834:QAJ589848 QKF589834:QKF589848 QUB589834:QUB589848 RDX589834:RDX589848 RNT589834:RNT589848 RXP589834:RXP589848 SHL589834:SHL589848 SRH589834:SRH589848 TBD589834:TBD589848 TKZ589834:TKZ589848 TUV589834:TUV589848 UER589834:UER589848 UON589834:UON589848 UYJ589834:UYJ589848 VIF589834:VIF589848 VSB589834:VSB589848 WBX589834:WBX589848 WLT589834:WLT589848 WVP589834:WVP589848 H655370:H655384 JD655370:JD655384 SZ655370:SZ655384 ACV655370:ACV655384 AMR655370:AMR655384 AWN655370:AWN655384 BGJ655370:BGJ655384 BQF655370:BQF655384 CAB655370:CAB655384 CJX655370:CJX655384 CTT655370:CTT655384 DDP655370:DDP655384 DNL655370:DNL655384 DXH655370:DXH655384 EHD655370:EHD655384 EQZ655370:EQZ655384 FAV655370:FAV655384 FKR655370:FKR655384 FUN655370:FUN655384 GEJ655370:GEJ655384 GOF655370:GOF655384 GYB655370:GYB655384 HHX655370:HHX655384 HRT655370:HRT655384 IBP655370:IBP655384 ILL655370:ILL655384 IVH655370:IVH655384 JFD655370:JFD655384 JOZ655370:JOZ655384 JYV655370:JYV655384 KIR655370:KIR655384 KSN655370:KSN655384 LCJ655370:LCJ655384 LMF655370:LMF655384 LWB655370:LWB655384 MFX655370:MFX655384 MPT655370:MPT655384 MZP655370:MZP655384 NJL655370:NJL655384 NTH655370:NTH655384 ODD655370:ODD655384 OMZ655370:OMZ655384 OWV655370:OWV655384 PGR655370:PGR655384 PQN655370:PQN655384 QAJ655370:QAJ655384 QKF655370:QKF655384 QUB655370:QUB655384 RDX655370:RDX655384 RNT655370:RNT655384 RXP655370:RXP655384 SHL655370:SHL655384 SRH655370:SRH655384 TBD655370:TBD655384 TKZ655370:TKZ655384 TUV655370:TUV655384 UER655370:UER655384 UON655370:UON655384 UYJ655370:UYJ655384 VIF655370:VIF655384 VSB655370:VSB655384 WBX655370:WBX655384 WLT655370:WLT655384 WVP655370:WVP655384 H720906:H720920 JD720906:JD720920 SZ720906:SZ720920 ACV720906:ACV720920 AMR720906:AMR720920 AWN720906:AWN720920 BGJ720906:BGJ720920 BQF720906:BQF720920 CAB720906:CAB720920 CJX720906:CJX720920 CTT720906:CTT720920 DDP720906:DDP720920 DNL720906:DNL720920 DXH720906:DXH720920 EHD720906:EHD720920 EQZ720906:EQZ720920 FAV720906:FAV720920 FKR720906:FKR720920 FUN720906:FUN720920 GEJ720906:GEJ720920 GOF720906:GOF720920 GYB720906:GYB720920 HHX720906:HHX720920 HRT720906:HRT720920 IBP720906:IBP720920 ILL720906:ILL720920 IVH720906:IVH720920 JFD720906:JFD720920 JOZ720906:JOZ720920 JYV720906:JYV720920 KIR720906:KIR720920 KSN720906:KSN720920 LCJ720906:LCJ720920 LMF720906:LMF720920 LWB720906:LWB720920 MFX720906:MFX720920 MPT720906:MPT720920 MZP720906:MZP720920 NJL720906:NJL720920 NTH720906:NTH720920 ODD720906:ODD720920 OMZ720906:OMZ720920 OWV720906:OWV720920 PGR720906:PGR720920 PQN720906:PQN720920 QAJ720906:QAJ720920 QKF720906:QKF720920 QUB720906:QUB720920 RDX720906:RDX720920 RNT720906:RNT720920 RXP720906:RXP720920 SHL720906:SHL720920 SRH720906:SRH720920 TBD720906:TBD720920 TKZ720906:TKZ720920 TUV720906:TUV720920 UER720906:UER720920 UON720906:UON720920 UYJ720906:UYJ720920 VIF720906:VIF720920 VSB720906:VSB720920 WBX720906:WBX720920 WLT720906:WLT720920 WVP720906:WVP720920 H786442:H786456 JD786442:JD786456 SZ786442:SZ786456 ACV786442:ACV786456 AMR786442:AMR786456 AWN786442:AWN786456 BGJ786442:BGJ786456 BQF786442:BQF786456 CAB786442:CAB786456 CJX786442:CJX786456 CTT786442:CTT786456 DDP786442:DDP786456 DNL786442:DNL786456 DXH786442:DXH786456 EHD786442:EHD786456 EQZ786442:EQZ786456 FAV786442:FAV786456 FKR786442:FKR786456 FUN786442:FUN786456 GEJ786442:GEJ786456 GOF786442:GOF786456 GYB786442:GYB786456 HHX786442:HHX786456 HRT786442:HRT786456 IBP786442:IBP786456 ILL786442:ILL786456 IVH786442:IVH786456 JFD786442:JFD786456 JOZ786442:JOZ786456 JYV786442:JYV786456 KIR786442:KIR786456 KSN786442:KSN786456 LCJ786442:LCJ786456 LMF786442:LMF786456 LWB786442:LWB786456 MFX786442:MFX786456 MPT786442:MPT786456 MZP786442:MZP786456 NJL786442:NJL786456 NTH786442:NTH786456 ODD786442:ODD786456 OMZ786442:OMZ786456 OWV786442:OWV786456 PGR786442:PGR786456 PQN786442:PQN786456 QAJ786442:QAJ786456 QKF786442:QKF786456 QUB786442:QUB786456 RDX786442:RDX786456 RNT786442:RNT786456 RXP786442:RXP786456 SHL786442:SHL786456 SRH786442:SRH786456 TBD786442:TBD786456 TKZ786442:TKZ786456 TUV786442:TUV786456 UER786442:UER786456 UON786442:UON786456 UYJ786442:UYJ786456 VIF786442:VIF786456 VSB786442:VSB786456 WBX786442:WBX786456 WLT786442:WLT786456 WVP786442:WVP786456 H851978:H851992 JD851978:JD851992 SZ851978:SZ851992 ACV851978:ACV851992 AMR851978:AMR851992 AWN851978:AWN851992 BGJ851978:BGJ851992 BQF851978:BQF851992 CAB851978:CAB851992 CJX851978:CJX851992 CTT851978:CTT851992 DDP851978:DDP851992 DNL851978:DNL851992 DXH851978:DXH851992 EHD851978:EHD851992 EQZ851978:EQZ851992 FAV851978:FAV851992 FKR851978:FKR851992 FUN851978:FUN851992 GEJ851978:GEJ851992 GOF851978:GOF851992 GYB851978:GYB851992 HHX851978:HHX851992 HRT851978:HRT851992 IBP851978:IBP851992 ILL851978:ILL851992 IVH851978:IVH851992 JFD851978:JFD851992 JOZ851978:JOZ851992 JYV851978:JYV851992 KIR851978:KIR851992 KSN851978:KSN851992 LCJ851978:LCJ851992 LMF851978:LMF851992 LWB851978:LWB851992 MFX851978:MFX851992 MPT851978:MPT851992 MZP851978:MZP851992 NJL851978:NJL851992 NTH851978:NTH851992 ODD851978:ODD851992 OMZ851978:OMZ851992 OWV851978:OWV851992 PGR851978:PGR851992 PQN851978:PQN851992 QAJ851978:QAJ851992 QKF851978:QKF851992 QUB851978:QUB851992 RDX851978:RDX851992 RNT851978:RNT851992 RXP851978:RXP851992 SHL851978:SHL851992 SRH851978:SRH851992 TBD851978:TBD851992 TKZ851978:TKZ851992 TUV851978:TUV851992 UER851978:UER851992 UON851978:UON851992 UYJ851978:UYJ851992 VIF851978:VIF851992 VSB851978:VSB851992 WBX851978:WBX851992 WLT851978:WLT851992 WVP851978:WVP851992 H917514:H917528 JD917514:JD917528 SZ917514:SZ917528 ACV917514:ACV917528 AMR917514:AMR917528 AWN917514:AWN917528 BGJ917514:BGJ917528 BQF917514:BQF917528 CAB917514:CAB917528 CJX917514:CJX917528 CTT917514:CTT917528 DDP917514:DDP917528 DNL917514:DNL917528 DXH917514:DXH917528 EHD917514:EHD917528 EQZ917514:EQZ917528 FAV917514:FAV917528 FKR917514:FKR917528 FUN917514:FUN917528 GEJ917514:GEJ917528 GOF917514:GOF917528 GYB917514:GYB917528 HHX917514:HHX917528 HRT917514:HRT917528 IBP917514:IBP917528 ILL917514:ILL917528 IVH917514:IVH917528 JFD917514:JFD917528 JOZ917514:JOZ917528 JYV917514:JYV917528 KIR917514:KIR917528 KSN917514:KSN917528 LCJ917514:LCJ917528 LMF917514:LMF917528 LWB917514:LWB917528 MFX917514:MFX917528 MPT917514:MPT917528 MZP917514:MZP917528 NJL917514:NJL917528 NTH917514:NTH917528 ODD917514:ODD917528 OMZ917514:OMZ917528 OWV917514:OWV917528 PGR917514:PGR917528 PQN917514:PQN917528 QAJ917514:QAJ917528 QKF917514:QKF917528 QUB917514:QUB917528 RDX917514:RDX917528 RNT917514:RNT917528 RXP917514:RXP917528 SHL917514:SHL917528 SRH917514:SRH917528 TBD917514:TBD917528 TKZ917514:TKZ917528 TUV917514:TUV917528 UER917514:UER917528 UON917514:UON917528 UYJ917514:UYJ917528 VIF917514:VIF917528 VSB917514:VSB917528 WBX917514:WBX917528 WLT917514:WLT917528 WVP917514:WVP917528 H983050:H983064 JD983050:JD983064 SZ983050:SZ983064 ACV983050:ACV983064 AMR983050:AMR983064 AWN983050:AWN983064 BGJ983050:BGJ983064 BQF983050:BQF983064 CAB983050:CAB983064 CJX983050:CJX983064 CTT983050:CTT983064 DDP983050:DDP983064 DNL983050:DNL983064 DXH983050:DXH983064 EHD983050:EHD983064 EQZ983050:EQZ983064 FAV983050:FAV983064 FKR983050:FKR983064 FUN983050:FUN983064 GEJ983050:GEJ983064 GOF983050:GOF983064 GYB983050:GYB983064 HHX983050:HHX983064 HRT983050:HRT983064 IBP983050:IBP983064 ILL983050:ILL983064 IVH983050:IVH983064 JFD983050:JFD983064 JOZ983050:JOZ983064 JYV983050:JYV983064 KIR983050:KIR983064 KSN983050:KSN983064 LCJ983050:LCJ983064 LMF983050:LMF983064 LWB983050:LWB983064 MFX983050:MFX983064 MPT983050:MPT983064 MZP983050:MZP983064 NJL983050:NJL983064 NTH983050:NTH983064 ODD983050:ODD983064 OMZ983050:OMZ983064 OWV983050:OWV983064 PGR983050:PGR983064 PQN983050:PQN983064 QAJ983050:QAJ983064 QKF983050:QKF983064 QUB983050:QUB983064 RDX983050:RDX983064 RNT983050:RNT983064 RXP983050:RXP983064 SHL983050:SHL983064 SRH983050:SRH983064 TBD983050:TBD983064 TKZ983050:TKZ983064 TUV983050:TUV983064 UER983050:UER983064 UON983050:UON983064 UYJ983050:UYJ983064 VIF983050:VIF983064 VSB983050:VSB983064 WBX983050:WBX983064 WLT983050:WLT983064 H10:H24" xr:uid="{00000000-0002-0000-0C00-000002000000}">
      <formula1>1</formula1>
      <formula2>2000</formula2>
    </dataValidation>
    <dataValidation type="date" operator="greaterThan" allowBlank="1" showInputMessage="1" showErrorMessage="1" errorTitle="ΛΑΘΟΣ ΗΜΕΡΟΜΗΝΙΑ" error="Ελέξετε την ημερομηνία" promptTitle="ΙΣΧΥΣ ΝΕΟΥ ΠΟΣΟΥ - ΜΕΧΡΙ" prompt="Καταχωρίστε:_x000a_την ημερομηνία (ΗΗ/ΜΜ/ΕΕ) μέχρι την οποία πρέπει να καταβάλλεται/αποκόπτεται το μηνιαίο ποσό εάν είναι γνωστή,_x000a_διαφορετικά καταχωρίστε 9/9/9999._x000a_ΠΡΟΣΟΧΗ: Περίοδοι που αρχίζουν πρίν την 1/1/2008 δενπρέπει να επεκτείνονται πέραν της 31/12/2007." sqref="WVR983050:WVR983064 JF10:JF24 TB10:TB24 ACX10:ACX24 AMT10:AMT24 AWP10:AWP24 BGL10:BGL24 BQH10:BQH24 CAD10:CAD24 CJZ10:CJZ24 CTV10:CTV24 DDR10:DDR24 DNN10:DNN24 DXJ10:DXJ24 EHF10:EHF24 ERB10:ERB24 FAX10:FAX24 FKT10:FKT24 FUP10:FUP24 GEL10:GEL24 GOH10:GOH24 GYD10:GYD24 HHZ10:HHZ24 HRV10:HRV24 IBR10:IBR24 ILN10:ILN24 IVJ10:IVJ24 JFF10:JFF24 JPB10:JPB24 JYX10:JYX24 KIT10:KIT24 KSP10:KSP24 LCL10:LCL24 LMH10:LMH24 LWD10:LWD24 MFZ10:MFZ24 MPV10:MPV24 MZR10:MZR24 NJN10:NJN24 NTJ10:NTJ24 ODF10:ODF24 ONB10:ONB24 OWX10:OWX24 PGT10:PGT24 PQP10:PQP24 QAL10:QAL24 QKH10:QKH24 QUD10:QUD24 RDZ10:RDZ24 RNV10:RNV24 RXR10:RXR24 SHN10:SHN24 SRJ10:SRJ24 TBF10:TBF24 TLB10:TLB24 TUX10:TUX24 UET10:UET24 UOP10:UOP24 UYL10:UYL24 VIH10:VIH24 VSD10:VSD24 WBZ10:WBZ24 WLV10:WLV24 WVR10:WVR24 J65546:J65560 JF65546:JF65560 TB65546:TB65560 ACX65546:ACX65560 AMT65546:AMT65560 AWP65546:AWP65560 BGL65546:BGL65560 BQH65546:BQH65560 CAD65546:CAD65560 CJZ65546:CJZ65560 CTV65546:CTV65560 DDR65546:DDR65560 DNN65546:DNN65560 DXJ65546:DXJ65560 EHF65546:EHF65560 ERB65546:ERB65560 FAX65546:FAX65560 FKT65546:FKT65560 FUP65546:FUP65560 GEL65546:GEL65560 GOH65546:GOH65560 GYD65546:GYD65560 HHZ65546:HHZ65560 HRV65546:HRV65560 IBR65546:IBR65560 ILN65546:ILN65560 IVJ65546:IVJ65560 JFF65546:JFF65560 JPB65546:JPB65560 JYX65546:JYX65560 KIT65546:KIT65560 KSP65546:KSP65560 LCL65546:LCL65560 LMH65546:LMH65560 LWD65546:LWD65560 MFZ65546:MFZ65560 MPV65546:MPV65560 MZR65546:MZR65560 NJN65546:NJN65560 NTJ65546:NTJ65560 ODF65546:ODF65560 ONB65546:ONB65560 OWX65546:OWX65560 PGT65546:PGT65560 PQP65546:PQP65560 QAL65546:QAL65560 QKH65546:QKH65560 QUD65546:QUD65560 RDZ65546:RDZ65560 RNV65546:RNV65560 RXR65546:RXR65560 SHN65546:SHN65560 SRJ65546:SRJ65560 TBF65546:TBF65560 TLB65546:TLB65560 TUX65546:TUX65560 UET65546:UET65560 UOP65546:UOP65560 UYL65546:UYL65560 VIH65546:VIH65560 VSD65546:VSD65560 WBZ65546:WBZ65560 WLV65546:WLV65560 WVR65546:WVR65560 J131082:J131096 JF131082:JF131096 TB131082:TB131096 ACX131082:ACX131096 AMT131082:AMT131096 AWP131082:AWP131096 BGL131082:BGL131096 BQH131082:BQH131096 CAD131082:CAD131096 CJZ131082:CJZ131096 CTV131082:CTV131096 DDR131082:DDR131096 DNN131082:DNN131096 DXJ131082:DXJ131096 EHF131082:EHF131096 ERB131082:ERB131096 FAX131082:FAX131096 FKT131082:FKT131096 FUP131082:FUP131096 GEL131082:GEL131096 GOH131082:GOH131096 GYD131082:GYD131096 HHZ131082:HHZ131096 HRV131082:HRV131096 IBR131082:IBR131096 ILN131082:ILN131096 IVJ131082:IVJ131096 JFF131082:JFF131096 JPB131082:JPB131096 JYX131082:JYX131096 KIT131082:KIT131096 KSP131082:KSP131096 LCL131082:LCL131096 LMH131082:LMH131096 LWD131082:LWD131096 MFZ131082:MFZ131096 MPV131082:MPV131096 MZR131082:MZR131096 NJN131082:NJN131096 NTJ131082:NTJ131096 ODF131082:ODF131096 ONB131082:ONB131096 OWX131082:OWX131096 PGT131082:PGT131096 PQP131082:PQP131096 QAL131082:QAL131096 QKH131082:QKH131096 QUD131082:QUD131096 RDZ131082:RDZ131096 RNV131082:RNV131096 RXR131082:RXR131096 SHN131082:SHN131096 SRJ131082:SRJ131096 TBF131082:TBF131096 TLB131082:TLB131096 TUX131082:TUX131096 UET131082:UET131096 UOP131082:UOP131096 UYL131082:UYL131096 VIH131082:VIH131096 VSD131082:VSD131096 WBZ131082:WBZ131096 WLV131082:WLV131096 WVR131082:WVR131096 J196618:J196632 JF196618:JF196632 TB196618:TB196632 ACX196618:ACX196632 AMT196618:AMT196632 AWP196618:AWP196632 BGL196618:BGL196632 BQH196618:BQH196632 CAD196618:CAD196632 CJZ196618:CJZ196632 CTV196618:CTV196632 DDR196618:DDR196632 DNN196618:DNN196632 DXJ196618:DXJ196632 EHF196618:EHF196632 ERB196618:ERB196632 FAX196618:FAX196632 FKT196618:FKT196632 FUP196618:FUP196632 GEL196618:GEL196632 GOH196618:GOH196632 GYD196618:GYD196632 HHZ196618:HHZ196632 HRV196618:HRV196632 IBR196618:IBR196632 ILN196618:ILN196632 IVJ196618:IVJ196632 JFF196618:JFF196632 JPB196618:JPB196632 JYX196618:JYX196632 KIT196618:KIT196632 KSP196618:KSP196632 LCL196618:LCL196632 LMH196618:LMH196632 LWD196618:LWD196632 MFZ196618:MFZ196632 MPV196618:MPV196632 MZR196618:MZR196632 NJN196618:NJN196632 NTJ196618:NTJ196632 ODF196618:ODF196632 ONB196618:ONB196632 OWX196618:OWX196632 PGT196618:PGT196632 PQP196618:PQP196632 QAL196618:QAL196632 QKH196618:QKH196632 QUD196618:QUD196632 RDZ196618:RDZ196632 RNV196618:RNV196632 RXR196618:RXR196632 SHN196618:SHN196632 SRJ196618:SRJ196632 TBF196618:TBF196632 TLB196618:TLB196632 TUX196618:TUX196632 UET196618:UET196632 UOP196618:UOP196632 UYL196618:UYL196632 VIH196618:VIH196632 VSD196618:VSD196632 WBZ196618:WBZ196632 WLV196618:WLV196632 WVR196618:WVR196632 J262154:J262168 JF262154:JF262168 TB262154:TB262168 ACX262154:ACX262168 AMT262154:AMT262168 AWP262154:AWP262168 BGL262154:BGL262168 BQH262154:BQH262168 CAD262154:CAD262168 CJZ262154:CJZ262168 CTV262154:CTV262168 DDR262154:DDR262168 DNN262154:DNN262168 DXJ262154:DXJ262168 EHF262154:EHF262168 ERB262154:ERB262168 FAX262154:FAX262168 FKT262154:FKT262168 FUP262154:FUP262168 GEL262154:GEL262168 GOH262154:GOH262168 GYD262154:GYD262168 HHZ262154:HHZ262168 HRV262154:HRV262168 IBR262154:IBR262168 ILN262154:ILN262168 IVJ262154:IVJ262168 JFF262154:JFF262168 JPB262154:JPB262168 JYX262154:JYX262168 KIT262154:KIT262168 KSP262154:KSP262168 LCL262154:LCL262168 LMH262154:LMH262168 LWD262154:LWD262168 MFZ262154:MFZ262168 MPV262154:MPV262168 MZR262154:MZR262168 NJN262154:NJN262168 NTJ262154:NTJ262168 ODF262154:ODF262168 ONB262154:ONB262168 OWX262154:OWX262168 PGT262154:PGT262168 PQP262154:PQP262168 QAL262154:QAL262168 QKH262154:QKH262168 QUD262154:QUD262168 RDZ262154:RDZ262168 RNV262154:RNV262168 RXR262154:RXR262168 SHN262154:SHN262168 SRJ262154:SRJ262168 TBF262154:TBF262168 TLB262154:TLB262168 TUX262154:TUX262168 UET262154:UET262168 UOP262154:UOP262168 UYL262154:UYL262168 VIH262154:VIH262168 VSD262154:VSD262168 WBZ262154:WBZ262168 WLV262154:WLV262168 WVR262154:WVR262168 J327690:J327704 JF327690:JF327704 TB327690:TB327704 ACX327690:ACX327704 AMT327690:AMT327704 AWP327690:AWP327704 BGL327690:BGL327704 BQH327690:BQH327704 CAD327690:CAD327704 CJZ327690:CJZ327704 CTV327690:CTV327704 DDR327690:DDR327704 DNN327690:DNN327704 DXJ327690:DXJ327704 EHF327690:EHF327704 ERB327690:ERB327704 FAX327690:FAX327704 FKT327690:FKT327704 FUP327690:FUP327704 GEL327690:GEL327704 GOH327690:GOH327704 GYD327690:GYD327704 HHZ327690:HHZ327704 HRV327690:HRV327704 IBR327690:IBR327704 ILN327690:ILN327704 IVJ327690:IVJ327704 JFF327690:JFF327704 JPB327690:JPB327704 JYX327690:JYX327704 KIT327690:KIT327704 KSP327690:KSP327704 LCL327690:LCL327704 LMH327690:LMH327704 LWD327690:LWD327704 MFZ327690:MFZ327704 MPV327690:MPV327704 MZR327690:MZR327704 NJN327690:NJN327704 NTJ327690:NTJ327704 ODF327690:ODF327704 ONB327690:ONB327704 OWX327690:OWX327704 PGT327690:PGT327704 PQP327690:PQP327704 QAL327690:QAL327704 QKH327690:QKH327704 QUD327690:QUD327704 RDZ327690:RDZ327704 RNV327690:RNV327704 RXR327690:RXR327704 SHN327690:SHN327704 SRJ327690:SRJ327704 TBF327690:TBF327704 TLB327690:TLB327704 TUX327690:TUX327704 UET327690:UET327704 UOP327690:UOP327704 UYL327690:UYL327704 VIH327690:VIH327704 VSD327690:VSD327704 WBZ327690:WBZ327704 WLV327690:WLV327704 WVR327690:WVR327704 J393226:J393240 JF393226:JF393240 TB393226:TB393240 ACX393226:ACX393240 AMT393226:AMT393240 AWP393226:AWP393240 BGL393226:BGL393240 BQH393226:BQH393240 CAD393226:CAD393240 CJZ393226:CJZ393240 CTV393226:CTV393240 DDR393226:DDR393240 DNN393226:DNN393240 DXJ393226:DXJ393240 EHF393226:EHF393240 ERB393226:ERB393240 FAX393226:FAX393240 FKT393226:FKT393240 FUP393226:FUP393240 GEL393226:GEL393240 GOH393226:GOH393240 GYD393226:GYD393240 HHZ393226:HHZ393240 HRV393226:HRV393240 IBR393226:IBR393240 ILN393226:ILN393240 IVJ393226:IVJ393240 JFF393226:JFF393240 JPB393226:JPB393240 JYX393226:JYX393240 KIT393226:KIT393240 KSP393226:KSP393240 LCL393226:LCL393240 LMH393226:LMH393240 LWD393226:LWD393240 MFZ393226:MFZ393240 MPV393226:MPV393240 MZR393226:MZR393240 NJN393226:NJN393240 NTJ393226:NTJ393240 ODF393226:ODF393240 ONB393226:ONB393240 OWX393226:OWX393240 PGT393226:PGT393240 PQP393226:PQP393240 QAL393226:QAL393240 QKH393226:QKH393240 QUD393226:QUD393240 RDZ393226:RDZ393240 RNV393226:RNV393240 RXR393226:RXR393240 SHN393226:SHN393240 SRJ393226:SRJ393240 TBF393226:TBF393240 TLB393226:TLB393240 TUX393226:TUX393240 UET393226:UET393240 UOP393226:UOP393240 UYL393226:UYL393240 VIH393226:VIH393240 VSD393226:VSD393240 WBZ393226:WBZ393240 WLV393226:WLV393240 WVR393226:WVR393240 J458762:J458776 JF458762:JF458776 TB458762:TB458776 ACX458762:ACX458776 AMT458762:AMT458776 AWP458762:AWP458776 BGL458762:BGL458776 BQH458762:BQH458776 CAD458762:CAD458776 CJZ458762:CJZ458776 CTV458762:CTV458776 DDR458762:DDR458776 DNN458762:DNN458776 DXJ458762:DXJ458776 EHF458762:EHF458776 ERB458762:ERB458776 FAX458762:FAX458776 FKT458762:FKT458776 FUP458762:FUP458776 GEL458762:GEL458776 GOH458762:GOH458776 GYD458762:GYD458776 HHZ458762:HHZ458776 HRV458762:HRV458776 IBR458762:IBR458776 ILN458762:ILN458776 IVJ458762:IVJ458776 JFF458762:JFF458776 JPB458762:JPB458776 JYX458762:JYX458776 KIT458762:KIT458776 KSP458762:KSP458776 LCL458762:LCL458776 LMH458762:LMH458776 LWD458762:LWD458776 MFZ458762:MFZ458776 MPV458762:MPV458776 MZR458762:MZR458776 NJN458762:NJN458776 NTJ458762:NTJ458776 ODF458762:ODF458776 ONB458762:ONB458776 OWX458762:OWX458776 PGT458762:PGT458776 PQP458762:PQP458776 QAL458762:QAL458776 QKH458762:QKH458776 QUD458762:QUD458776 RDZ458762:RDZ458776 RNV458762:RNV458776 RXR458762:RXR458776 SHN458762:SHN458776 SRJ458762:SRJ458776 TBF458762:TBF458776 TLB458762:TLB458776 TUX458762:TUX458776 UET458762:UET458776 UOP458762:UOP458776 UYL458762:UYL458776 VIH458762:VIH458776 VSD458762:VSD458776 WBZ458762:WBZ458776 WLV458762:WLV458776 WVR458762:WVR458776 J524298:J524312 JF524298:JF524312 TB524298:TB524312 ACX524298:ACX524312 AMT524298:AMT524312 AWP524298:AWP524312 BGL524298:BGL524312 BQH524298:BQH524312 CAD524298:CAD524312 CJZ524298:CJZ524312 CTV524298:CTV524312 DDR524298:DDR524312 DNN524298:DNN524312 DXJ524298:DXJ524312 EHF524298:EHF524312 ERB524298:ERB524312 FAX524298:FAX524312 FKT524298:FKT524312 FUP524298:FUP524312 GEL524298:GEL524312 GOH524298:GOH524312 GYD524298:GYD524312 HHZ524298:HHZ524312 HRV524298:HRV524312 IBR524298:IBR524312 ILN524298:ILN524312 IVJ524298:IVJ524312 JFF524298:JFF524312 JPB524298:JPB524312 JYX524298:JYX524312 KIT524298:KIT524312 KSP524298:KSP524312 LCL524298:LCL524312 LMH524298:LMH524312 LWD524298:LWD524312 MFZ524298:MFZ524312 MPV524298:MPV524312 MZR524298:MZR524312 NJN524298:NJN524312 NTJ524298:NTJ524312 ODF524298:ODF524312 ONB524298:ONB524312 OWX524298:OWX524312 PGT524298:PGT524312 PQP524298:PQP524312 QAL524298:QAL524312 QKH524298:QKH524312 QUD524298:QUD524312 RDZ524298:RDZ524312 RNV524298:RNV524312 RXR524298:RXR524312 SHN524298:SHN524312 SRJ524298:SRJ524312 TBF524298:TBF524312 TLB524298:TLB524312 TUX524298:TUX524312 UET524298:UET524312 UOP524298:UOP524312 UYL524298:UYL524312 VIH524298:VIH524312 VSD524298:VSD524312 WBZ524298:WBZ524312 WLV524298:WLV524312 WVR524298:WVR524312 J589834:J589848 JF589834:JF589848 TB589834:TB589848 ACX589834:ACX589848 AMT589834:AMT589848 AWP589834:AWP589848 BGL589834:BGL589848 BQH589834:BQH589848 CAD589834:CAD589848 CJZ589834:CJZ589848 CTV589834:CTV589848 DDR589834:DDR589848 DNN589834:DNN589848 DXJ589834:DXJ589848 EHF589834:EHF589848 ERB589834:ERB589848 FAX589834:FAX589848 FKT589834:FKT589848 FUP589834:FUP589848 GEL589834:GEL589848 GOH589834:GOH589848 GYD589834:GYD589848 HHZ589834:HHZ589848 HRV589834:HRV589848 IBR589834:IBR589848 ILN589834:ILN589848 IVJ589834:IVJ589848 JFF589834:JFF589848 JPB589834:JPB589848 JYX589834:JYX589848 KIT589834:KIT589848 KSP589834:KSP589848 LCL589834:LCL589848 LMH589834:LMH589848 LWD589834:LWD589848 MFZ589834:MFZ589848 MPV589834:MPV589848 MZR589834:MZR589848 NJN589834:NJN589848 NTJ589834:NTJ589848 ODF589834:ODF589848 ONB589834:ONB589848 OWX589834:OWX589848 PGT589834:PGT589848 PQP589834:PQP589848 QAL589834:QAL589848 QKH589834:QKH589848 QUD589834:QUD589848 RDZ589834:RDZ589848 RNV589834:RNV589848 RXR589834:RXR589848 SHN589834:SHN589848 SRJ589834:SRJ589848 TBF589834:TBF589848 TLB589834:TLB589848 TUX589834:TUX589848 UET589834:UET589848 UOP589834:UOP589848 UYL589834:UYL589848 VIH589834:VIH589848 VSD589834:VSD589848 WBZ589834:WBZ589848 WLV589834:WLV589848 WVR589834:WVR589848 J655370:J655384 JF655370:JF655384 TB655370:TB655384 ACX655370:ACX655384 AMT655370:AMT655384 AWP655370:AWP655384 BGL655370:BGL655384 BQH655370:BQH655384 CAD655370:CAD655384 CJZ655370:CJZ655384 CTV655370:CTV655384 DDR655370:DDR655384 DNN655370:DNN655384 DXJ655370:DXJ655384 EHF655370:EHF655384 ERB655370:ERB655384 FAX655370:FAX655384 FKT655370:FKT655384 FUP655370:FUP655384 GEL655370:GEL655384 GOH655370:GOH655384 GYD655370:GYD655384 HHZ655370:HHZ655384 HRV655370:HRV655384 IBR655370:IBR655384 ILN655370:ILN655384 IVJ655370:IVJ655384 JFF655370:JFF655384 JPB655370:JPB655384 JYX655370:JYX655384 KIT655370:KIT655384 KSP655370:KSP655384 LCL655370:LCL655384 LMH655370:LMH655384 LWD655370:LWD655384 MFZ655370:MFZ655384 MPV655370:MPV655384 MZR655370:MZR655384 NJN655370:NJN655384 NTJ655370:NTJ655384 ODF655370:ODF655384 ONB655370:ONB655384 OWX655370:OWX655384 PGT655370:PGT655384 PQP655370:PQP655384 QAL655370:QAL655384 QKH655370:QKH655384 QUD655370:QUD655384 RDZ655370:RDZ655384 RNV655370:RNV655384 RXR655370:RXR655384 SHN655370:SHN655384 SRJ655370:SRJ655384 TBF655370:TBF655384 TLB655370:TLB655384 TUX655370:TUX655384 UET655370:UET655384 UOP655370:UOP655384 UYL655370:UYL655384 VIH655370:VIH655384 VSD655370:VSD655384 WBZ655370:WBZ655384 WLV655370:WLV655384 WVR655370:WVR655384 J720906:J720920 JF720906:JF720920 TB720906:TB720920 ACX720906:ACX720920 AMT720906:AMT720920 AWP720906:AWP720920 BGL720906:BGL720920 BQH720906:BQH720920 CAD720906:CAD720920 CJZ720906:CJZ720920 CTV720906:CTV720920 DDR720906:DDR720920 DNN720906:DNN720920 DXJ720906:DXJ720920 EHF720906:EHF720920 ERB720906:ERB720920 FAX720906:FAX720920 FKT720906:FKT720920 FUP720906:FUP720920 GEL720906:GEL720920 GOH720906:GOH720920 GYD720906:GYD720920 HHZ720906:HHZ720920 HRV720906:HRV720920 IBR720906:IBR720920 ILN720906:ILN720920 IVJ720906:IVJ720920 JFF720906:JFF720920 JPB720906:JPB720920 JYX720906:JYX720920 KIT720906:KIT720920 KSP720906:KSP720920 LCL720906:LCL720920 LMH720906:LMH720920 LWD720906:LWD720920 MFZ720906:MFZ720920 MPV720906:MPV720920 MZR720906:MZR720920 NJN720906:NJN720920 NTJ720906:NTJ720920 ODF720906:ODF720920 ONB720906:ONB720920 OWX720906:OWX720920 PGT720906:PGT720920 PQP720906:PQP720920 QAL720906:QAL720920 QKH720906:QKH720920 QUD720906:QUD720920 RDZ720906:RDZ720920 RNV720906:RNV720920 RXR720906:RXR720920 SHN720906:SHN720920 SRJ720906:SRJ720920 TBF720906:TBF720920 TLB720906:TLB720920 TUX720906:TUX720920 UET720906:UET720920 UOP720906:UOP720920 UYL720906:UYL720920 VIH720906:VIH720920 VSD720906:VSD720920 WBZ720906:WBZ720920 WLV720906:WLV720920 WVR720906:WVR720920 J786442:J786456 JF786442:JF786456 TB786442:TB786456 ACX786442:ACX786456 AMT786442:AMT786456 AWP786442:AWP786456 BGL786442:BGL786456 BQH786442:BQH786456 CAD786442:CAD786456 CJZ786442:CJZ786456 CTV786442:CTV786456 DDR786442:DDR786456 DNN786442:DNN786456 DXJ786442:DXJ786456 EHF786442:EHF786456 ERB786442:ERB786456 FAX786442:FAX786456 FKT786442:FKT786456 FUP786442:FUP786456 GEL786442:GEL786456 GOH786442:GOH786456 GYD786442:GYD786456 HHZ786442:HHZ786456 HRV786442:HRV786456 IBR786442:IBR786456 ILN786442:ILN786456 IVJ786442:IVJ786456 JFF786442:JFF786456 JPB786442:JPB786456 JYX786442:JYX786456 KIT786442:KIT786456 KSP786442:KSP786456 LCL786442:LCL786456 LMH786442:LMH786456 LWD786442:LWD786456 MFZ786442:MFZ786456 MPV786442:MPV786456 MZR786442:MZR786456 NJN786442:NJN786456 NTJ786442:NTJ786456 ODF786442:ODF786456 ONB786442:ONB786456 OWX786442:OWX786456 PGT786442:PGT786456 PQP786442:PQP786456 QAL786442:QAL786456 QKH786442:QKH786456 QUD786442:QUD786456 RDZ786442:RDZ786456 RNV786442:RNV786456 RXR786442:RXR786456 SHN786442:SHN786456 SRJ786442:SRJ786456 TBF786442:TBF786456 TLB786442:TLB786456 TUX786442:TUX786456 UET786442:UET786456 UOP786442:UOP786456 UYL786442:UYL786456 VIH786442:VIH786456 VSD786442:VSD786456 WBZ786442:WBZ786456 WLV786442:WLV786456 WVR786442:WVR786456 J851978:J851992 JF851978:JF851992 TB851978:TB851992 ACX851978:ACX851992 AMT851978:AMT851992 AWP851978:AWP851992 BGL851978:BGL851992 BQH851978:BQH851992 CAD851978:CAD851992 CJZ851978:CJZ851992 CTV851978:CTV851992 DDR851978:DDR851992 DNN851978:DNN851992 DXJ851978:DXJ851992 EHF851978:EHF851992 ERB851978:ERB851992 FAX851978:FAX851992 FKT851978:FKT851992 FUP851978:FUP851992 GEL851978:GEL851992 GOH851978:GOH851992 GYD851978:GYD851992 HHZ851978:HHZ851992 HRV851978:HRV851992 IBR851978:IBR851992 ILN851978:ILN851992 IVJ851978:IVJ851992 JFF851978:JFF851992 JPB851978:JPB851992 JYX851978:JYX851992 KIT851978:KIT851992 KSP851978:KSP851992 LCL851978:LCL851992 LMH851978:LMH851992 LWD851978:LWD851992 MFZ851978:MFZ851992 MPV851978:MPV851992 MZR851978:MZR851992 NJN851978:NJN851992 NTJ851978:NTJ851992 ODF851978:ODF851992 ONB851978:ONB851992 OWX851978:OWX851992 PGT851978:PGT851992 PQP851978:PQP851992 QAL851978:QAL851992 QKH851978:QKH851992 QUD851978:QUD851992 RDZ851978:RDZ851992 RNV851978:RNV851992 RXR851978:RXR851992 SHN851978:SHN851992 SRJ851978:SRJ851992 TBF851978:TBF851992 TLB851978:TLB851992 TUX851978:TUX851992 UET851978:UET851992 UOP851978:UOP851992 UYL851978:UYL851992 VIH851978:VIH851992 VSD851978:VSD851992 WBZ851978:WBZ851992 WLV851978:WLV851992 WVR851978:WVR851992 J917514:J917528 JF917514:JF917528 TB917514:TB917528 ACX917514:ACX917528 AMT917514:AMT917528 AWP917514:AWP917528 BGL917514:BGL917528 BQH917514:BQH917528 CAD917514:CAD917528 CJZ917514:CJZ917528 CTV917514:CTV917528 DDR917514:DDR917528 DNN917514:DNN917528 DXJ917514:DXJ917528 EHF917514:EHF917528 ERB917514:ERB917528 FAX917514:FAX917528 FKT917514:FKT917528 FUP917514:FUP917528 GEL917514:GEL917528 GOH917514:GOH917528 GYD917514:GYD917528 HHZ917514:HHZ917528 HRV917514:HRV917528 IBR917514:IBR917528 ILN917514:ILN917528 IVJ917514:IVJ917528 JFF917514:JFF917528 JPB917514:JPB917528 JYX917514:JYX917528 KIT917514:KIT917528 KSP917514:KSP917528 LCL917514:LCL917528 LMH917514:LMH917528 LWD917514:LWD917528 MFZ917514:MFZ917528 MPV917514:MPV917528 MZR917514:MZR917528 NJN917514:NJN917528 NTJ917514:NTJ917528 ODF917514:ODF917528 ONB917514:ONB917528 OWX917514:OWX917528 PGT917514:PGT917528 PQP917514:PQP917528 QAL917514:QAL917528 QKH917514:QKH917528 QUD917514:QUD917528 RDZ917514:RDZ917528 RNV917514:RNV917528 RXR917514:RXR917528 SHN917514:SHN917528 SRJ917514:SRJ917528 TBF917514:TBF917528 TLB917514:TLB917528 TUX917514:TUX917528 UET917514:UET917528 UOP917514:UOP917528 UYL917514:UYL917528 VIH917514:VIH917528 VSD917514:VSD917528 WBZ917514:WBZ917528 WLV917514:WLV917528 WVR917514:WVR917528 J983050:J983064 JF983050:JF983064 TB983050:TB983064 ACX983050:ACX983064 AMT983050:AMT983064 AWP983050:AWP983064 BGL983050:BGL983064 BQH983050:BQH983064 CAD983050:CAD983064 CJZ983050:CJZ983064 CTV983050:CTV983064 DDR983050:DDR983064 DNN983050:DNN983064 DXJ983050:DXJ983064 EHF983050:EHF983064 ERB983050:ERB983064 FAX983050:FAX983064 FKT983050:FKT983064 FUP983050:FUP983064 GEL983050:GEL983064 GOH983050:GOH983064 GYD983050:GYD983064 HHZ983050:HHZ983064 HRV983050:HRV983064 IBR983050:IBR983064 ILN983050:ILN983064 IVJ983050:IVJ983064 JFF983050:JFF983064 JPB983050:JPB983064 JYX983050:JYX983064 KIT983050:KIT983064 KSP983050:KSP983064 LCL983050:LCL983064 LMH983050:LMH983064 LWD983050:LWD983064 MFZ983050:MFZ983064 MPV983050:MPV983064 MZR983050:MZR983064 NJN983050:NJN983064 NTJ983050:NTJ983064 ODF983050:ODF983064 ONB983050:ONB983064 OWX983050:OWX983064 PGT983050:PGT983064 PQP983050:PQP983064 QAL983050:QAL983064 QKH983050:QKH983064 QUD983050:QUD983064 RDZ983050:RDZ983064 RNV983050:RNV983064 RXR983050:RXR983064 SHN983050:SHN983064 SRJ983050:SRJ983064 TBF983050:TBF983064 TLB983050:TLB983064 TUX983050:TUX983064 UET983050:UET983064 UOP983050:UOP983064 UYL983050:UYL983064 VIH983050:VIH983064 VSD983050:VSD983064 WBZ983050:WBZ983064 WLV983050:WLV983064" xr:uid="{00000000-0002-0000-0C00-000003000000}">
      <formula1>33329</formula1>
    </dataValidation>
    <dataValidation type="date" operator="greaterThanOrEqual" allowBlank="1" showInputMessage="1" showErrorMessage="1" errorTitle="ΛΑΘΟΣ ΗΜΕΡΟΜΗΝΙΑ" error="Ελέξετε την ημερομηνία" promptTitle=" ΙΣΧΥΣ ΝΕΟΥ ΠΟΣΟΥ - ΑΠΟ" prompt="Καταχωρίστε:_x000a_την ημερομηνία (ΗΗ/ΜΜ/ΕΕ) από την οποία πρέπει να καταβάλλεται/αποκόπτεται το μηνιαίο ποσό._x000a__x000a_ΠΡΟΣΟΧΗ: Περίοδοι που αρχίζουν πρίν την 1/1/2008 δεν πρέπει να επεκτείνονται πέραν της 31/12/2007." sqref="WVQ983050:WVQ983064 JE10:JE24 TA10:TA24 ACW10:ACW24 AMS10:AMS24 AWO10:AWO24 BGK10:BGK24 BQG10:BQG24 CAC10:CAC24 CJY10:CJY24 CTU10:CTU24 DDQ10:DDQ24 DNM10:DNM24 DXI10:DXI24 EHE10:EHE24 ERA10:ERA24 FAW10:FAW24 FKS10:FKS24 FUO10:FUO24 GEK10:GEK24 GOG10:GOG24 GYC10:GYC24 HHY10:HHY24 HRU10:HRU24 IBQ10:IBQ24 ILM10:ILM24 IVI10:IVI24 JFE10:JFE24 JPA10:JPA24 JYW10:JYW24 KIS10:KIS24 KSO10:KSO24 LCK10:LCK24 LMG10:LMG24 LWC10:LWC24 MFY10:MFY24 MPU10:MPU24 MZQ10:MZQ24 NJM10:NJM24 NTI10:NTI24 ODE10:ODE24 ONA10:ONA24 OWW10:OWW24 PGS10:PGS24 PQO10:PQO24 QAK10:QAK24 QKG10:QKG24 QUC10:QUC24 RDY10:RDY24 RNU10:RNU24 RXQ10:RXQ24 SHM10:SHM24 SRI10:SRI24 TBE10:TBE24 TLA10:TLA24 TUW10:TUW24 UES10:UES24 UOO10:UOO24 UYK10:UYK24 VIG10:VIG24 VSC10:VSC24 WBY10:WBY24 WLU10:WLU24 WVQ10:WVQ24 I65546:I65560 JE65546:JE65560 TA65546:TA65560 ACW65546:ACW65560 AMS65546:AMS65560 AWO65546:AWO65560 BGK65546:BGK65560 BQG65546:BQG65560 CAC65546:CAC65560 CJY65546:CJY65560 CTU65546:CTU65560 DDQ65546:DDQ65560 DNM65546:DNM65560 DXI65546:DXI65560 EHE65546:EHE65560 ERA65546:ERA65560 FAW65546:FAW65560 FKS65546:FKS65560 FUO65546:FUO65560 GEK65546:GEK65560 GOG65546:GOG65560 GYC65546:GYC65560 HHY65546:HHY65560 HRU65546:HRU65560 IBQ65546:IBQ65560 ILM65546:ILM65560 IVI65546:IVI65560 JFE65546:JFE65560 JPA65546:JPA65560 JYW65546:JYW65560 KIS65546:KIS65560 KSO65546:KSO65560 LCK65546:LCK65560 LMG65546:LMG65560 LWC65546:LWC65560 MFY65546:MFY65560 MPU65546:MPU65560 MZQ65546:MZQ65560 NJM65546:NJM65560 NTI65546:NTI65560 ODE65546:ODE65560 ONA65546:ONA65560 OWW65546:OWW65560 PGS65546:PGS65560 PQO65546:PQO65560 QAK65546:QAK65560 QKG65546:QKG65560 QUC65546:QUC65560 RDY65546:RDY65560 RNU65546:RNU65560 RXQ65546:RXQ65560 SHM65546:SHM65560 SRI65546:SRI65560 TBE65546:TBE65560 TLA65546:TLA65560 TUW65546:TUW65560 UES65546:UES65560 UOO65546:UOO65560 UYK65546:UYK65560 VIG65546:VIG65560 VSC65546:VSC65560 WBY65546:WBY65560 WLU65546:WLU65560 WVQ65546:WVQ65560 I131082:I131096 JE131082:JE131096 TA131082:TA131096 ACW131082:ACW131096 AMS131082:AMS131096 AWO131082:AWO131096 BGK131082:BGK131096 BQG131082:BQG131096 CAC131082:CAC131096 CJY131082:CJY131096 CTU131082:CTU131096 DDQ131082:DDQ131096 DNM131082:DNM131096 DXI131082:DXI131096 EHE131082:EHE131096 ERA131082:ERA131096 FAW131082:FAW131096 FKS131082:FKS131096 FUO131082:FUO131096 GEK131082:GEK131096 GOG131082:GOG131096 GYC131082:GYC131096 HHY131082:HHY131096 HRU131082:HRU131096 IBQ131082:IBQ131096 ILM131082:ILM131096 IVI131082:IVI131096 JFE131082:JFE131096 JPA131082:JPA131096 JYW131082:JYW131096 KIS131082:KIS131096 KSO131082:KSO131096 LCK131082:LCK131096 LMG131082:LMG131096 LWC131082:LWC131096 MFY131082:MFY131096 MPU131082:MPU131096 MZQ131082:MZQ131096 NJM131082:NJM131096 NTI131082:NTI131096 ODE131082:ODE131096 ONA131082:ONA131096 OWW131082:OWW131096 PGS131082:PGS131096 PQO131082:PQO131096 QAK131082:QAK131096 QKG131082:QKG131096 QUC131082:QUC131096 RDY131082:RDY131096 RNU131082:RNU131096 RXQ131082:RXQ131096 SHM131082:SHM131096 SRI131082:SRI131096 TBE131082:TBE131096 TLA131082:TLA131096 TUW131082:TUW131096 UES131082:UES131096 UOO131082:UOO131096 UYK131082:UYK131096 VIG131082:VIG131096 VSC131082:VSC131096 WBY131082:WBY131096 WLU131082:WLU131096 WVQ131082:WVQ131096 I196618:I196632 JE196618:JE196632 TA196618:TA196632 ACW196618:ACW196632 AMS196618:AMS196632 AWO196618:AWO196632 BGK196618:BGK196632 BQG196618:BQG196632 CAC196618:CAC196632 CJY196618:CJY196632 CTU196618:CTU196632 DDQ196618:DDQ196632 DNM196618:DNM196632 DXI196618:DXI196632 EHE196618:EHE196632 ERA196618:ERA196632 FAW196618:FAW196632 FKS196618:FKS196632 FUO196618:FUO196632 GEK196618:GEK196632 GOG196618:GOG196632 GYC196618:GYC196632 HHY196618:HHY196632 HRU196618:HRU196632 IBQ196618:IBQ196632 ILM196618:ILM196632 IVI196618:IVI196632 JFE196618:JFE196632 JPA196618:JPA196632 JYW196618:JYW196632 KIS196618:KIS196632 KSO196618:KSO196632 LCK196618:LCK196632 LMG196618:LMG196632 LWC196618:LWC196632 MFY196618:MFY196632 MPU196618:MPU196632 MZQ196618:MZQ196632 NJM196618:NJM196632 NTI196618:NTI196632 ODE196618:ODE196632 ONA196618:ONA196632 OWW196618:OWW196632 PGS196618:PGS196632 PQO196618:PQO196632 QAK196618:QAK196632 QKG196618:QKG196632 QUC196618:QUC196632 RDY196618:RDY196632 RNU196618:RNU196632 RXQ196618:RXQ196632 SHM196618:SHM196632 SRI196618:SRI196632 TBE196618:TBE196632 TLA196618:TLA196632 TUW196618:TUW196632 UES196618:UES196632 UOO196618:UOO196632 UYK196618:UYK196632 VIG196618:VIG196632 VSC196618:VSC196632 WBY196618:WBY196632 WLU196618:WLU196632 WVQ196618:WVQ196632 I262154:I262168 JE262154:JE262168 TA262154:TA262168 ACW262154:ACW262168 AMS262154:AMS262168 AWO262154:AWO262168 BGK262154:BGK262168 BQG262154:BQG262168 CAC262154:CAC262168 CJY262154:CJY262168 CTU262154:CTU262168 DDQ262154:DDQ262168 DNM262154:DNM262168 DXI262154:DXI262168 EHE262154:EHE262168 ERA262154:ERA262168 FAW262154:FAW262168 FKS262154:FKS262168 FUO262154:FUO262168 GEK262154:GEK262168 GOG262154:GOG262168 GYC262154:GYC262168 HHY262154:HHY262168 HRU262154:HRU262168 IBQ262154:IBQ262168 ILM262154:ILM262168 IVI262154:IVI262168 JFE262154:JFE262168 JPA262154:JPA262168 JYW262154:JYW262168 KIS262154:KIS262168 KSO262154:KSO262168 LCK262154:LCK262168 LMG262154:LMG262168 LWC262154:LWC262168 MFY262154:MFY262168 MPU262154:MPU262168 MZQ262154:MZQ262168 NJM262154:NJM262168 NTI262154:NTI262168 ODE262154:ODE262168 ONA262154:ONA262168 OWW262154:OWW262168 PGS262154:PGS262168 PQO262154:PQO262168 QAK262154:QAK262168 QKG262154:QKG262168 QUC262154:QUC262168 RDY262154:RDY262168 RNU262154:RNU262168 RXQ262154:RXQ262168 SHM262154:SHM262168 SRI262154:SRI262168 TBE262154:TBE262168 TLA262154:TLA262168 TUW262154:TUW262168 UES262154:UES262168 UOO262154:UOO262168 UYK262154:UYK262168 VIG262154:VIG262168 VSC262154:VSC262168 WBY262154:WBY262168 WLU262154:WLU262168 WVQ262154:WVQ262168 I327690:I327704 JE327690:JE327704 TA327690:TA327704 ACW327690:ACW327704 AMS327690:AMS327704 AWO327690:AWO327704 BGK327690:BGK327704 BQG327690:BQG327704 CAC327690:CAC327704 CJY327690:CJY327704 CTU327690:CTU327704 DDQ327690:DDQ327704 DNM327690:DNM327704 DXI327690:DXI327704 EHE327690:EHE327704 ERA327690:ERA327704 FAW327690:FAW327704 FKS327690:FKS327704 FUO327690:FUO327704 GEK327690:GEK327704 GOG327690:GOG327704 GYC327690:GYC327704 HHY327690:HHY327704 HRU327690:HRU327704 IBQ327690:IBQ327704 ILM327690:ILM327704 IVI327690:IVI327704 JFE327690:JFE327704 JPA327690:JPA327704 JYW327690:JYW327704 KIS327690:KIS327704 KSO327690:KSO327704 LCK327690:LCK327704 LMG327690:LMG327704 LWC327690:LWC327704 MFY327690:MFY327704 MPU327690:MPU327704 MZQ327690:MZQ327704 NJM327690:NJM327704 NTI327690:NTI327704 ODE327690:ODE327704 ONA327690:ONA327704 OWW327690:OWW327704 PGS327690:PGS327704 PQO327690:PQO327704 QAK327690:QAK327704 QKG327690:QKG327704 QUC327690:QUC327704 RDY327690:RDY327704 RNU327690:RNU327704 RXQ327690:RXQ327704 SHM327690:SHM327704 SRI327690:SRI327704 TBE327690:TBE327704 TLA327690:TLA327704 TUW327690:TUW327704 UES327690:UES327704 UOO327690:UOO327704 UYK327690:UYK327704 VIG327690:VIG327704 VSC327690:VSC327704 WBY327690:WBY327704 WLU327690:WLU327704 WVQ327690:WVQ327704 I393226:I393240 JE393226:JE393240 TA393226:TA393240 ACW393226:ACW393240 AMS393226:AMS393240 AWO393226:AWO393240 BGK393226:BGK393240 BQG393226:BQG393240 CAC393226:CAC393240 CJY393226:CJY393240 CTU393226:CTU393240 DDQ393226:DDQ393240 DNM393226:DNM393240 DXI393226:DXI393240 EHE393226:EHE393240 ERA393226:ERA393240 FAW393226:FAW393240 FKS393226:FKS393240 FUO393226:FUO393240 GEK393226:GEK393240 GOG393226:GOG393240 GYC393226:GYC393240 HHY393226:HHY393240 HRU393226:HRU393240 IBQ393226:IBQ393240 ILM393226:ILM393240 IVI393226:IVI393240 JFE393226:JFE393240 JPA393226:JPA393240 JYW393226:JYW393240 KIS393226:KIS393240 KSO393226:KSO393240 LCK393226:LCK393240 LMG393226:LMG393240 LWC393226:LWC393240 MFY393226:MFY393240 MPU393226:MPU393240 MZQ393226:MZQ393240 NJM393226:NJM393240 NTI393226:NTI393240 ODE393226:ODE393240 ONA393226:ONA393240 OWW393226:OWW393240 PGS393226:PGS393240 PQO393226:PQO393240 QAK393226:QAK393240 QKG393226:QKG393240 QUC393226:QUC393240 RDY393226:RDY393240 RNU393226:RNU393240 RXQ393226:RXQ393240 SHM393226:SHM393240 SRI393226:SRI393240 TBE393226:TBE393240 TLA393226:TLA393240 TUW393226:TUW393240 UES393226:UES393240 UOO393226:UOO393240 UYK393226:UYK393240 VIG393226:VIG393240 VSC393226:VSC393240 WBY393226:WBY393240 WLU393226:WLU393240 WVQ393226:WVQ393240 I458762:I458776 JE458762:JE458776 TA458762:TA458776 ACW458762:ACW458776 AMS458762:AMS458776 AWO458762:AWO458776 BGK458762:BGK458776 BQG458762:BQG458776 CAC458762:CAC458776 CJY458762:CJY458776 CTU458762:CTU458776 DDQ458762:DDQ458776 DNM458762:DNM458776 DXI458762:DXI458776 EHE458762:EHE458776 ERA458762:ERA458776 FAW458762:FAW458776 FKS458762:FKS458776 FUO458762:FUO458776 GEK458762:GEK458776 GOG458762:GOG458776 GYC458762:GYC458776 HHY458762:HHY458776 HRU458762:HRU458776 IBQ458762:IBQ458776 ILM458762:ILM458776 IVI458762:IVI458776 JFE458762:JFE458776 JPA458762:JPA458776 JYW458762:JYW458776 KIS458762:KIS458776 KSO458762:KSO458776 LCK458762:LCK458776 LMG458762:LMG458776 LWC458762:LWC458776 MFY458762:MFY458776 MPU458762:MPU458776 MZQ458762:MZQ458776 NJM458762:NJM458776 NTI458762:NTI458776 ODE458762:ODE458776 ONA458762:ONA458776 OWW458762:OWW458776 PGS458762:PGS458776 PQO458762:PQO458776 QAK458762:QAK458776 QKG458762:QKG458776 QUC458762:QUC458776 RDY458762:RDY458776 RNU458762:RNU458776 RXQ458762:RXQ458776 SHM458762:SHM458776 SRI458762:SRI458776 TBE458762:TBE458776 TLA458762:TLA458776 TUW458762:TUW458776 UES458762:UES458776 UOO458762:UOO458776 UYK458762:UYK458776 VIG458762:VIG458776 VSC458762:VSC458776 WBY458762:WBY458776 WLU458762:WLU458776 WVQ458762:WVQ458776 I524298:I524312 JE524298:JE524312 TA524298:TA524312 ACW524298:ACW524312 AMS524298:AMS524312 AWO524298:AWO524312 BGK524298:BGK524312 BQG524298:BQG524312 CAC524298:CAC524312 CJY524298:CJY524312 CTU524298:CTU524312 DDQ524298:DDQ524312 DNM524298:DNM524312 DXI524298:DXI524312 EHE524298:EHE524312 ERA524298:ERA524312 FAW524298:FAW524312 FKS524298:FKS524312 FUO524298:FUO524312 GEK524298:GEK524312 GOG524298:GOG524312 GYC524298:GYC524312 HHY524298:HHY524312 HRU524298:HRU524312 IBQ524298:IBQ524312 ILM524298:ILM524312 IVI524298:IVI524312 JFE524298:JFE524312 JPA524298:JPA524312 JYW524298:JYW524312 KIS524298:KIS524312 KSO524298:KSO524312 LCK524298:LCK524312 LMG524298:LMG524312 LWC524298:LWC524312 MFY524298:MFY524312 MPU524298:MPU524312 MZQ524298:MZQ524312 NJM524298:NJM524312 NTI524298:NTI524312 ODE524298:ODE524312 ONA524298:ONA524312 OWW524298:OWW524312 PGS524298:PGS524312 PQO524298:PQO524312 QAK524298:QAK524312 QKG524298:QKG524312 QUC524298:QUC524312 RDY524298:RDY524312 RNU524298:RNU524312 RXQ524298:RXQ524312 SHM524298:SHM524312 SRI524298:SRI524312 TBE524298:TBE524312 TLA524298:TLA524312 TUW524298:TUW524312 UES524298:UES524312 UOO524298:UOO524312 UYK524298:UYK524312 VIG524298:VIG524312 VSC524298:VSC524312 WBY524298:WBY524312 WLU524298:WLU524312 WVQ524298:WVQ524312 I589834:I589848 JE589834:JE589848 TA589834:TA589848 ACW589834:ACW589848 AMS589834:AMS589848 AWO589834:AWO589848 BGK589834:BGK589848 BQG589834:BQG589848 CAC589834:CAC589848 CJY589834:CJY589848 CTU589834:CTU589848 DDQ589834:DDQ589848 DNM589834:DNM589848 DXI589834:DXI589848 EHE589834:EHE589848 ERA589834:ERA589848 FAW589834:FAW589848 FKS589834:FKS589848 FUO589834:FUO589848 GEK589834:GEK589848 GOG589834:GOG589848 GYC589834:GYC589848 HHY589834:HHY589848 HRU589834:HRU589848 IBQ589834:IBQ589848 ILM589834:ILM589848 IVI589834:IVI589848 JFE589834:JFE589848 JPA589834:JPA589848 JYW589834:JYW589848 KIS589834:KIS589848 KSO589834:KSO589848 LCK589834:LCK589848 LMG589834:LMG589848 LWC589834:LWC589848 MFY589834:MFY589848 MPU589834:MPU589848 MZQ589834:MZQ589848 NJM589834:NJM589848 NTI589834:NTI589848 ODE589834:ODE589848 ONA589834:ONA589848 OWW589834:OWW589848 PGS589834:PGS589848 PQO589834:PQO589848 QAK589834:QAK589848 QKG589834:QKG589848 QUC589834:QUC589848 RDY589834:RDY589848 RNU589834:RNU589848 RXQ589834:RXQ589848 SHM589834:SHM589848 SRI589834:SRI589848 TBE589834:TBE589848 TLA589834:TLA589848 TUW589834:TUW589848 UES589834:UES589848 UOO589834:UOO589848 UYK589834:UYK589848 VIG589834:VIG589848 VSC589834:VSC589848 WBY589834:WBY589848 WLU589834:WLU589848 WVQ589834:WVQ589848 I655370:I655384 JE655370:JE655384 TA655370:TA655384 ACW655370:ACW655384 AMS655370:AMS655384 AWO655370:AWO655384 BGK655370:BGK655384 BQG655370:BQG655384 CAC655370:CAC655384 CJY655370:CJY655384 CTU655370:CTU655384 DDQ655370:DDQ655384 DNM655370:DNM655384 DXI655370:DXI655384 EHE655370:EHE655384 ERA655370:ERA655384 FAW655370:FAW655384 FKS655370:FKS655384 FUO655370:FUO655384 GEK655370:GEK655384 GOG655370:GOG655384 GYC655370:GYC655384 HHY655370:HHY655384 HRU655370:HRU655384 IBQ655370:IBQ655384 ILM655370:ILM655384 IVI655370:IVI655384 JFE655370:JFE655384 JPA655370:JPA655384 JYW655370:JYW655384 KIS655370:KIS655384 KSO655370:KSO655384 LCK655370:LCK655384 LMG655370:LMG655384 LWC655370:LWC655384 MFY655370:MFY655384 MPU655370:MPU655384 MZQ655370:MZQ655384 NJM655370:NJM655384 NTI655370:NTI655384 ODE655370:ODE655384 ONA655370:ONA655384 OWW655370:OWW655384 PGS655370:PGS655384 PQO655370:PQO655384 QAK655370:QAK655384 QKG655370:QKG655384 QUC655370:QUC655384 RDY655370:RDY655384 RNU655370:RNU655384 RXQ655370:RXQ655384 SHM655370:SHM655384 SRI655370:SRI655384 TBE655370:TBE655384 TLA655370:TLA655384 TUW655370:TUW655384 UES655370:UES655384 UOO655370:UOO655384 UYK655370:UYK655384 VIG655370:VIG655384 VSC655370:VSC655384 WBY655370:WBY655384 WLU655370:WLU655384 WVQ655370:WVQ655384 I720906:I720920 JE720906:JE720920 TA720906:TA720920 ACW720906:ACW720920 AMS720906:AMS720920 AWO720906:AWO720920 BGK720906:BGK720920 BQG720906:BQG720920 CAC720906:CAC720920 CJY720906:CJY720920 CTU720906:CTU720920 DDQ720906:DDQ720920 DNM720906:DNM720920 DXI720906:DXI720920 EHE720906:EHE720920 ERA720906:ERA720920 FAW720906:FAW720920 FKS720906:FKS720920 FUO720906:FUO720920 GEK720906:GEK720920 GOG720906:GOG720920 GYC720906:GYC720920 HHY720906:HHY720920 HRU720906:HRU720920 IBQ720906:IBQ720920 ILM720906:ILM720920 IVI720906:IVI720920 JFE720906:JFE720920 JPA720906:JPA720920 JYW720906:JYW720920 KIS720906:KIS720920 KSO720906:KSO720920 LCK720906:LCK720920 LMG720906:LMG720920 LWC720906:LWC720920 MFY720906:MFY720920 MPU720906:MPU720920 MZQ720906:MZQ720920 NJM720906:NJM720920 NTI720906:NTI720920 ODE720906:ODE720920 ONA720906:ONA720920 OWW720906:OWW720920 PGS720906:PGS720920 PQO720906:PQO720920 QAK720906:QAK720920 QKG720906:QKG720920 QUC720906:QUC720920 RDY720906:RDY720920 RNU720906:RNU720920 RXQ720906:RXQ720920 SHM720906:SHM720920 SRI720906:SRI720920 TBE720906:TBE720920 TLA720906:TLA720920 TUW720906:TUW720920 UES720906:UES720920 UOO720906:UOO720920 UYK720906:UYK720920 VIG720906:VIG720920 VSC720906:VSC720920 WBY720906:WBY720920 WLU720906:WLU720920 WVQ720906:WVQ720920 I786442:I786456 JE786442:JE786456 TA786442:TA786456 ACW786442:ACW786456 AMS786442:AMS786456 AWO786442:AWO786456 BGK786442:BGK786456 BQG786442:BQG786456 CAC786442:CAC786456 CJY786442:CJY786456 CTU786442:CTU786456 DDQ786442:DDQ786456 DNM786442:DNM786456 DXI786442:DXI786456 EHE786442:EHE786456 ERA786442:ERA786456 FAW786442:FAW786456 FKS786442:FKS786456 FUO786442:FUO786456 GEK786442:GEK786456 GOG786442:GOG786456 GYC786442:GYC786456 HHY786442:HHY786456 HRU786442:HRU786456 IBQ786442:IBQ786456 ILM786442:ILM786456 IVI786442:IVI786456 JFE786442:JFE786456 JPA786442:JPA786456 JYW786442:JYW786456 KIS786442:KIS786456 KSO786442:KSO786456 LCK786442:LCK786456 LMG786442:LMG786456 LWC786442:LWC786456 MFY786442:MFY786456 MPU786442:MPU786456 MZQ786442:MZQ786456 NJM786442:NJM786456 NTI786442:NTI786456 ODE786442:ODE786456 ONA786442:ONA786456 OWW786442:OWW786456 PGS786442:PGS786456 PQO786442:PQO786456 QAK786442:QAK786456 QKG786442:QKG786456 QUC786442:QUC786456 RDY786442:RDY786456 RNU786442:RNU786456 RXQ786442:RXQ786456 SHM786442:SHM786456 SRI786442:SRI786456 TBE786442:TBE786456 TLA786442:TLA786456 TUW786442:TUW786456 UES786442:UES786456 UOO786442:UOO786456 UYK786442:UYK786456 VIG786442:VIG786456 VSC786442:VSC786456 WBY786442:WBY786456 WLU786442:WLU786456 WVQ786442:WVQ786456 I851978:I851992 JE851978:JE851992 TA851978:TA851992 ACW851978:ACW851992 AMS851978:AMS851992 AWO851978:AWO851992 BGK851978:BGK851992 BQG851978:BQG851992 CAC851978:CAC851992 CJY851978:CJY851992 CTU851978:CTU851992 DDQ851978:DDQ851992 DNM851978:DNM851992 DXI851978:DXI851992 EHE851978:EHE851992 ERA851978:ERA851992 FAW851978:FAW851992 FKS851978:FKS851992 FUO851978:FUO851992 GEK851978:GEK851992 GOG851978:GOG851992 GYC851978:GYC851992 HHY851978:HHY851992 HRU851978:HRU851992 IBQ851978:IBQ851992 ILM851978:ILM851992 IVI851978:IVI851992 JFE851978:JFE851992 JPA851978:JPA851992 JYW851978:JYW851992 KIS851978:KIS851992 KSO851978:KSO851992 LCK851978:LCK851992 LMG851978:LMG851992 LWC851978:LWC851992 MFY851978:MFY851992 MPU851978:MPU851992 MZQ851978:MZQ851992 NJM851978:NJM851992 NTI851978:NTI851992 ODE851978:ODE851992 ONA851978:ONA851992 OWW851978:OWW851992 PGS851978:PGS851992 PQO851978:PQO851992 QAK851978:QAK851992 QKG851978:QKG851992 QUC851978:QUC851992 RDY851978:RDY851992 RNU851978:RNU851992 RXQ851978:RXQ851992 SHM851978:SHM851992 SRI851978:SRI851992 TBE851978:TBE851992 TLA851978:TLA851992 TUW851978:TUW851992 UES851978:UES851992 UOO851978:UOO851992 UYK851978:UYK851992 VIG851978:VIG851992 VSC851978:VSC851992 WBY851978:WBY851992 WLU851978:WLU851992 WVQ851978:WVQ851992 I917514:I917528 JE917514:JE917528 TA917514:TA917528 ACW917514:ACW917528 AMS917514:AMS917528 AWO917514:AWO917528 BGK917514:BGK917528 BQG917514:BQG917528 CAC917514:CAC917528 CJY917514:CJY917528 CTU917514:CTU917528 DDQ917514:DDQ917528 DNM917514:DNM917528 DXI917514:DXI917528 EHE917514:EHE917528 ERA917514:ERA917528 FAW917514:FAW917528 FKS917514:FKS917528 FUO917514:FUO917528 GEK917514:GEK917528 GOG917514:GOG917528 GYC917514:GYC917528 HHY917514:HHY917528 HRU917514:HRU917528 IBQ917514:IBQ917528 ILM917514:ILM917528 IVI917514:IVI917528 JFE917514:JFE917528 JPA917514:JPA917528 JYW917514:JYW917528 KIS917514:KIS917528 KSO917514:KSO917528 LCK917514:LCK917528 LMG917514:LMG917528 LWC917514:LWC917528 MFY917514:MFY917528 MPU917514:MPU917528 MZQ917514:MZQ917528 NJM917514:NJM917528 NTI917514:NTI917528 ODE917514:ODE917528 ONA917514:ONA917528 OWW917514:OWW917528 PGS917514:PGS917528 PQO917514:PQO917528 QAK917514:QAK917528 QKG917514:QKG917528 QUC917514:QUC917528 RDY917514:RDY917528 RNU917514:RNU917528 RXQ917514:RXQ917528 SHM917514:SHM917528 SRI917514:SRI917528 TBE917514:TBE917528 TLA917514:TLA917528 TUW917514:TUW917528 UES917514:UES917528 UOO917514:UOO917528 UYK917514:UYK917528 VIG917514:VIG917528 VSC917514:VSC917528 WBY917514:WBY917528 WLU917514:WLU917528 WVQ917514:WVQ917528 I983050:I983064 JE983050:JE983064 TA983050:TA983064 ACW983050:ACW983064 AMS983050:AMS983064 AWO983050:AWO983064 BGK983050:BGK983064 BQG983050:BQG983064 CAC983050:CAC983064 CJY983050:CJY983064 CTU983050:CTU983064 DDQ983050:DDQ983064 DNM983050:DNM983064 DXI983050:DXI983064 EHE983050:EHE983064 ERA983050:ERA983064 FAW983050:FAW983064 FKS983050:FKS983064 FUO983050:FUO983064 GEK983050:GEK983064 GOG983050:GOG983064 GYC983050:GYC983064 HHY983050:HHY983064 HRU983050:HRU983064 IBQ983050:IBQ983064 ILM983050:ILM983064 IVI983050:IVI983064 JFE983050:JFE983064 JPA983050:JPA983064 JYW983050:JYW983064 KIS983050:KIS983064 KSO983050:KSO983064 LCK983050:LCK983064 LMG983050:LMG983064 LWC983050:LWC983064 MFY983050:MFY983064 MPU983050:MPU983064 MZQ983050:MZQ983064 NJM983050:NJM983064 NTI983050:NTI983064 ODE983050:ODE983064 ONA983050:ONA983064 OWW983050:OWW983064 PGS983050:PGS983064 PQO983050:PQO983064 QAK983050:QAK983064 QKG983050:QKG983064 QUC983050:QUC983064 RDY983050:RDY983064 RNU983050:RNU983064 RXQ983050:RXQ983064 SHM983050:SHM983064 SRI983050:SRI983064 TBE983050:TBE983064 TLA983050:TLA983064 TUW983050:TUW983064 UES983050:UES983064 UOO983050:UOO983064 UYK983050:UYK983064 VIG983050:VIG983064 VSC983050:VSC983064 WBY983050:WBY983064 WLU983050:WLU983064" xr:uid="{00000000-0002-0000-0C00-000004000000}">
      <formula1>33329</formula1>
    </dataValidation>
    <dataValidation type="textLength" operator="equal" allowBlank="1" showInputMessage="1" showErrorMessage="1" errorTitle="ΛΑΘΟΣ ΚΩΔΙΚΟΣ" error="Ο κωδικός επιδόματος/αποκοπής πρέπει να είναι 4ψήφιος αριθμός." promptTitle="ΚΩΔΙΚΑΣ ΕΠΙΔΟΜΑΤΟΣ/ΑΠΟΚΟΠΗΣ" prompt="Καταχωρίστε:_x000a_τον 4ψήφιο κωδικό αριθμό του επιδόματος/ αποκοπής που παρουσιάζεται στην Αναλυτική Κατάσταση Μισθολογίου ή τον κωδικό που σας έχει δοθεί από τον Κλάδο Μισθών του Γενικού Λογιστηρίου." sqref="WVO983050:WVO983064 JC10:JC24 SY10:SY24 ACU10:ACU24 AMQ10:AMQ24 AWM10:AWM24 BGI10:BGI24 BQE10:BQE24 CAA10:CAA24 CJW10:CJW24 CTS10:CTS24 DDO10:DDO24 DNK10:DNK24 DXG10:DXG24 EHC10:EHC24 EQY10:EQY24 FAU10:FAU24 FKQ10:FKQ24 FUM10:FUM24 GEI10:GEI24 GOE10:GOE24 GYA10:GYA24 HHW10:HHW24 HRS10:HRS24 IBO10:IBO24 ILK10:ILK24 IVG10:IVG24 JFC10:JFC24 JOY10:JOY24 JYU10:JYU24 KIQ10:KIQ24 KSM10:KSM24 LCI10:LCI24 LME10:LME24 LWA10:LWA24 MFW10:MFW24 MPS10:MPS24 MZO10:MZO24 NJK10:NJK24 NTG10:NTG24 ODC10:ODC24 OMY10:OMY24 OWU10:OWU24 PGQ10:PGQ24 PQM10:PQM24 QAI10:QAI24 QKE10:QKE24 QUA10:QUA24 RDW10:RDW24 RNS10:RNS24 RXO10:RXO24 SHK10:SHK24 SRG10:SRG24 TBC10:TBC24 TKY10:TKY24 TUU10:TUU24 UEQ10:UEQ24 UOM10:UOM24 UYI10:UYI24 VIE10:VIE24 VSA10:VSA24 WBW10:WBW24 WLS10:WLS24 WVO10:WVO24 G65546:G65560 JC65546:JC65560 SY65546:SY65560 ACU65546:ACU65560 AMQ65546:AMQ65560 AWM65546:AWM65560 BGI65546:BGI65560 BQE65546:BQE65560 CAA65546:CAA65560 CJW65546:CJW65560 CTS65546:CTS65560 DDO65546:DDO65560 DNK65546:DNK65560 DXG65546:DXG65560 EHC65546:EHC65560 EQY65546:EQY65560 FAU65546:FAU65560 FKQ65546:FKQ65560 FUM65546:FUM65560 GEI65546:GEI65560 GOE65546:GOE65560 GYA65546:GYA65560 HHW65546:HHW65560 HRS65546:HRS65560 IBO65546:IBO65560 ILK65546:ILK65560 IVG65546:IVG65560 JFC65546:JFC65560 JOY65546:JOY65560 JYU65546:JYU65560 KIQ65546:KIQ65560 KSM65546:KSM65560 LCI65546:LCI65560 LME65546:LME65560 LWA65546:LWA65560 MFW65546:MFW65560 MPS65546:MPS65560 MZO65546:MZO65560 NJK65546:NJK65560 NTG65546:NTG65560 ODC65546:ODC65560 OMY65546:OMY65560 OWU65546:OWU65560 PGQ65546:PGQ65560 PQM65546:PQM65560 QAI65546:QAI65560 QKE65546:QKE65560 QUA65546:QUA65560 RDW65546:RDW65560 RNS65546:RNS65560 RXO65546:RXO65560 SHK65546:SHK65560 SRG65546:SRG65560 TBC65546:TBC65560 TKY65546:TKY65560 TUU65546:TUU65560 UEQ65546:UEQ65560 UOM65546:UOM65560 UYI65546:UYI65560 VIE65546:VIE65560 VSA65546:VSA65560 WBW65546:WBW65560 WLS65546:WLS65560 WVO65546:WVO65560 G131082:G131096 JC131082:JC131096 SY131082:SY131096 ACU131082:ACU131096 AMQ131082:AMQ131096 AWM131082:AWM131096 BGI131082:BGI131096 BQE131082:BQE131096 CAA131082:CAA131096 CJW131082:CJW131096 CTS131082:CTS131096 DDO131082:DDO131096 DNK131082:DNK131096 DXG131082:DXG131096 EHC131082:EHC131096 EQY131082:EQY131096 FAU131082:FAU131096 FKQ131082:FKQ131096 FUM131082:FUM131096 GEI131082:GEI131096 GOE131082:GOE131096 GYA131082:GYA131096 HHW131082:HHW131096 HRS131082:HRS131096 IBO131082:IBO131096 ILK131082:ILK131096 IVG131082:IVG131096 JFC131082:JFC131096 JOY131082:JOY131096 JYU131082:JYU131096 KIQ131082:KIQ131096 KSM131082:KSM131096 LCI131082:LCI131096 LME131082:LME131096 LWA131082:LWA131096 MFW131082:MFW131096 MPS131082:MPS131096 MZO131082:MZO131096 NJK131082:NJK131096 NTG131082:NTG131096 ODC131082:ODC131096 OMY131082:OMY131096 OWU131082:OWU131096 PGQ131082:PGQ131096 PQM131082:PQM131096 QAI131082:QAI131096 QKE131082:QKE131096 QUA131082:QUA131096 RDW131082:RDW131096 RNS131082:RNS131096 RXO131082:RXO131096 SHK131082:SHK131096 SRG131082:SRG131096 TBC131082:TBC131096 TKY131082:TKY131096 TUU131082:TUU131096 UEQ131082:UEQ131096 UOM131082:UOM131096 UYI131082:UYI131096 VIE131082:VIE131096 VSA131082:VSA131096 WBW131082:WBW131096 WLS131082:WLS131096 WVO131082:WVO131096 G196618:G196632 JC196618:JC196632 SY196618:SY196632 ACU196618:ACU196632 AMQ196618:AMQ196632 AWM196618:AWM196632 BGI196618:BGI196632 BQE196618:BQE196632 CAA196618:CAA196632 CJW196618:CJW196632 CTS196618:CTS196632 DDO196618:DDO196632 DNK196618:DNK196632 DXG196618:DXG196632 EHC196618:EHC196632 EQY196618:EQY196632 FAU196618:FAU196632 FKQ196618:FKQ196632 FUM196618:FUM196632 GEI196618:GEI196632 GOE196618:GOE196632 GYA196618:GYA196632 HHW196618:HHW196632 HRS196618:HRS196632 IBO196618:IBO196632 ILK196618:ILK196632 IVG196618:IVG196632 JFC196618:JFC196632 JOY196618:JOY196632 JYU196618:JYU196632 KIQ196618:KIQ196632 KSM196618:KSM196632 LCI196618:LCI196632 LME196618:LME196632 LWA196618:LWA196632 MFW196618:MFW196632 MPS196618:MPS196632 MZO196618:MZO196632 NJK196618:NJK196632 NTG196618:NTG196632 ODC196618:ODC196632 OMY196618:OMY196632 OWU196618:OWU196632 PGQ196618:PGQ196632 PQM196618:PQM196632 QAI196618:QAI196632 QKE196618:QKE196632 QUA196618:QUA196632 RDW196618:RDW196632 RNS196618:RNS196632 RXO196618:RXO196632 SHK196618:SHK196632 SRG196618:SRG196632 TBC196618:TBC196632 TKY196618:TKY196632 TUU196618:TUU196632 UEQ196618:UEQ196632 UOM196618:UOM196632 UYI196618:UYI196632 VIE196618:VIE196632 VSA196618:VSA196632 WBW196618:WBW196632 WLS196618:WLS196632 WVO196618:WVO196632 G262154:G262168 JC262154:JC262168 SY262154:SY262168 ACU262154:ACU262168 AMQ262154:AMQ262168 AWM262154:AWM262168 BGI262154:BGI262168 BQE262154:BQE262168 CAA262154:CAA262168 CJW262154:CJW262168 CTS262154:CTS262168 DDO262154:DDO262168 DNK262154:DNK262168 DXG262154:DXG262168 EHC262154:EHC262168 EQY262154:EQY262168 FAU262154:FAU262168 FKQ262154:FKQ262168 FUM262154:FUM262168 GEI262154:GEI262168 GOE262154:GOE262168 GYA262154:GYA262168 HHW262154:HHW262168 HRS262154:HRS262168 IBO262154:IBO262168 ILK262154:ILK262168 IVG262154:IVG262168 JFC262154:JFC262168 JOY262154:JOY262168 JYU262154:JYU262168 KIQ262154:KIQ262168 KSM262154:KSM262168 LCI262154:LCI262168 LME262154:LME262168 LWA262154:LWA262168 MFW262154:MFW262168 MPS262154:MPS262168 MZO262154:MZO262168 NJK262154:NJK262168 NTG262154:NTG262168 ODC262154:ODC262168 OMY262154:OMY262168 OWU262154:OWU262168 PGQ262154:PGQ262168 PQM262154:PQM262168 QAI262154:QAI262168 QKE262154:QKE262168 QUA262154:QUA262168 RDW262154:RDW262168 RNS262154:RNS262168 RXO262154:RXO262168 SHK262154:SHK262168 SRG262154:SRG262168 TBC262154:TBC262168 TKY262154:TKY262168 TUU262154:TUU262168 UEQ262154:UEQ262168 UOM262154:UOM262168 UYI262154:UYI262168 VIE262154:VIE262168 VSA262154:VSA262168 WBW262154:WBW262168 WLS262154:WLS262168 WVO262154:WVO262168 G327690:G327704 JC327690:JC327704 SY327690:SY327704 ACU327690:ACU327704 AMQ327690:AMQ327704 AWM327690:AWM327704 BGI327690:BGI327704 BQE327690:BQE327704 CAA327690:CAA327704 CJW327690:CJW327704 CTS327690:CTS327704 DDO327690:DDO327704 DNK327690:DNK327704 DXG327690:DXG327704 EHC327690:EHC327704 EQY327690:EQY327704 FAU327690:FAU327704 FKQ327690:FKQ327704 FUM327690:FUM327704 GEI327690:GEI327704 GOE327690:GOE327704 GYA327690:GYA327704 HHW327690:HHW327704 HRS327690:HRS327704 IBO327690:IBO327704 ILK327690:ILK327704 IVG327690:IVG327704 JFC327690:JFC327704 JOY327690:JOY327704 JYU327690:JYU327704 KIQ327690:KIQ327704 KSM327690:KSM327704 LCI327690:LCI327704 LME327690:LME327704 LWA327690:LWA327704 MFW327690:MFW327704 MPS327690:MPS327704 MZO327690:MZO327704 NJK327690:NJK327704 NTG327690:NTG327704 ODC327690:ODC327704 OMY327690:OMY327704 OWU327690:OWU327704 PGQ327690:PGQ327704 PQM327690:PQM327704 QAI327690:QAI327704 QKE327690:QKE327704 QUA327690:QUA327704 RDW327690:RDW327704 RNS327690:RNS327704 RXO327690:RXO327704 SHK327690:SHK327704 SRG327690:SRG327704 TBC327690:TBC327704 TKY327690:TKY327704 TUU327690:TUU327704 UEQ327690:UEQ327704 UOM327690:UOM327704 UYI327690:UYI327704 VIE327690:VIE327704 VSA327690:VSA327704 WBW327690:WBW327704 WLS327690:WLS327704 WVO327690:WVO327704 G393226:G393240 JC393226:JC393240 SY393226:SY393240 ACU393226:ACU393240 AMQ393226:AMQ393240 AWM393226:AWM393240 BGI393226:BGI393240 BQE393226:BQE393240 CAA393226:CAA393240 CJW393226:CJW393240 CTS393226:CTS393240 DDO393226:DDO393240 DNK393226:DNK393240 DXG393226:DXG393240 EHC393226:EHC393240 EQY393226:EQY393240 FAU393226:FAU393240 FKQ393226:FKQ393240 FUM393226:FUM393240 GEI393226:GEI393240 GOE393226:GOE393240 GYA393226:GYA393240 HHW393226:HHW393240 HRS393226:HRS393240 IBO393226:IBO393240 ILK393226:ILK393240 IVG393226:IVG393240 JFC393226:JFC393240 JOY393226:JOY393240 JYU393226:JYU393240 KIQ393226:KIQ393240 KSM393226:KSM393240 LCI393226:LCI393240 LME393226:LME393240 LWA393226:LWA393240 MFW393226:MFW393240 MPS393226:MPS393240 MZO393226:MZO393240 NJK393226:NJK393240 NTG393226:NTG393240 ODC393226:ODC393240 OMY393226:OMY393240 OWU393226:OWU393240 PGQ393226:PGQ393240 PQM393226:PQM393240 QAI393226:QAI393240 QKE393226:QKE393240 QUA393226:QUA393240 RDW393226:RDW393240 RNS393226:RNS393240 RXO393226:RXO393240 SHK393226:SHK393240 SRG393226:SRG393240 TBC393226:TBC393240 TKY393226:TKY393240 TUU393226:TUU393240 UEQ393226:UEQ393240 UOM393226:UOM393240 UYI393226:UYI393240 VIE393226:VIE393240 VSA393226:VSA393240 WBW393226:WBW393240 WLS393226:WLS393240 WVO393226:WVO393240 G458762:G458776 JC458762:JC458776 SY458762:SY458776 ACU458762:ACU458776 AMQ458762:AMQ458776 AWM458762:AWM458776 BGI458762:BGI458776 BQE458762:BQE458776 CAA458762:CAA458776 CJW458762:CJW458776 CTS458762:CTS458776 DDO458762:DDO458776 DNK458762:DNK458776 DXG458762:DXG458776 EHC458762:EHC458776 EQY458762:EQY458776 FAU458762:FAU458776 FKQ458762:FKQ458776 FUM458762:FUM458776 GEI458762:GEI458776 GOE458762:GOE458776 GYA458762:GYA458776 HHW458762:HHW458776 HRS458762:HRS458776 IBO458762:IBO458776 ILK458762:ILK458776 IVG458762:IVG458776 JFC458762:JFC458776 JOY458762:JOY458776 JYU458762:JYU458776 KIQ458762:KIQ458776 KSM458762:KSM458776 LCI458762:LCI458776 LME458762:LME458776 LWA458762:LWA458776 MFW458762:MFW458776 MPS458762:MPS458776 MZO458762:MZO458776 NJK458762:NJK458776 NTG458762:NTG458776 ODC458762:ODC458776 OMY458762:OMY458776 OWU458762:OWU458776 PGQ458762:PGQ458776 PQM458762:PQM458776 QAI458762:QAI458776 QKE458762:QKE458776 QUA458762:QUA458776 RDW458762:RDW458776 RNS458762:RNS458776 RXO458762:RXO458776 SHK458762:SHK458776 SRG458762:SRG458776 TBC458762:TBC458776 TKY458762:TKY458776 TUU458762:TUU458776 UEQ458762:UEQ458776 UOM458762:UOM458776 UYI458762:UYI458776 VIE458762:VIE458776 VSA458762:VSA458776 WBW458762:WBW458776 WLS458762:WLS458776 WVO458762:WVO458776 G524298:G524312 JC524298:JC524312 SY524298:SY524312 ACU524298:ACU524312 AMQ524298:AMQ524312 AWM524298:AWM524312 BGI524298:BGI524312 BQE524298:BQE524312 CAA524298:CAA524312 CJW524298:CJW524312 CTS524298:CTS524312 DDO524298:DDO524312 DNK524298:DNK524312 DXG524298:DXG524312 EHC524298:EHC524312 EQY524298:EQY524312 FAU524298:FAU524312 FKQ524298:FKQ524312 FUM524298:FUM524312 GEI524298:GEI524312 GOE524298:GOE524312 GYA524298:GYA524312 HHW524298:HHW524312 HRS524298:HRS524312 IBO524298:IBO524312 ILK524298:ILK524312 IVG524298:IVG524312 JFC524298:JFC524312 JOY524298:JOY524312 JYU524298:JYU524312 KIQ524298:KIQ524312 KSM524298:KSM524312 LCI524298:LCI524312 LME524298:LME524312 LWA524298:LWA524312 MFW524298:MFW524312 MPS524298:MPS524312 MZO524298:MZO524312 NJK524298:NJK524312 NTG524298:NTG524312 ODC524298:ODC524312 OMY524298:OMY524312 OWU524298:OWU524312 PGQ524298:PGQ524312 PQM524298:PQM524312 QAI524298:QAI524312 QKE524298:QKE524312 QUA524298:QUA524312 RDW524298:RDW524312 RNS524298:RNS524312 RXO524298:RXO524312 SHK524298:SHK524312 SRG524298:SRG524312 TBC524298:TBC524312 TKY524298:TKY524312 TUU524298:TUU524312 UEQ524298:UEQ524312 UOM524298:UOM524312 UYI524298:UYI524312 VIE524298:VIE524312 VSA524298:VSA524312 WBW524298:WBW524312 WLS524298:WLS524312 WVO524298:WVO524312 G589834:G589848 JC589834:JC589848 SY589834:SY589848 ACU589834:ACU589848 AMQ589834:AMQ589848 AWM589834:AWM589848 BGI589834:BGI589848 BQE589834:BQE589848 CAA589834:CAA589848 CJW589834:CJW589848 CTS589834:CTS589848 DDO589834:DDO589848 DNK589834:DNK589848 DXG589834:DXG589848 EHC589834:EHC589848 EQY589834:EQY589848 FAU589834:FAU589848 FKQ589834:FKQ589848 FUM589834:FUM589848 GEI589834:GEI589848 GOE589834:GOE589848 GYA589834:GYA589848 HHW589834:HHW589848 HRS589834:HRS589848 IBO589834:IBO589848 ILK589834:ILK589848 IVG589834:IVG589848 JFC589834:JFC589848 JOY589834:JOY589848 JYU589834:JYU589848 KIQ589834:KIQ589848 KSM589834:KSM589848 LCI589834:LCI589848 LME589834:LME589848 LWA589834:LWA589848 MFW589834:MFW589848 MPS589834:MPS589848 MZO589834:MZO589848 NJK589834:NJK589848 NTG589834:NTG589848 ODC589834:ODC589848 OMY589834:OMY589848 OWU589834:OWU589848 PGQ589834:PGQ589848 PQM589834:PQM589848 QAI589834:QAI589848 QKE589834:QKE589848 QUA589834:QUA589848 RDW589834:RDW589848 RNS589834:RNS589848 RXO589834:RXO589848 SHK589834:SHK589848 SRG589834:SRG589848 TBC589834:TBC589848 TKY589834:TKY589848 TUU589834:TUU589848 UEQ589834:UEQ589848 UOM589834:UOM589848 UYI589834:UYI589848 VIE589834:VIE589848 VSA589834:VSA589848 WBW589834:WBW589848 WLS589834:WLS589848 WVO589834:WVO589848 G655370:G655384 JC655370:JC655384 SY655370:SY655384 ACU655370:ACU655384 AMQ655370:AMQ655384 AWM655370:AWM655384 BGI655370:BGI655384 BQE655370:BQE655384 CAA655370:CAA655384 CJW655370:CJW655384 CTS655370:CTS655384 DDO655370:DDO655384 DNK655370:DNK655384 DXG655370:DXG655384 EHC655370:EHC655384 EQY655370:EQY655384 FAU655370:FAU655384 FKQ655370:FKQ655384 FUM655370:FUM655384 GEI655370:GEI655384 GOE655370:GOE655384 GYA655370:GYA655384 HHW655370:HHW655384 HRS655370:HRS655384 IBO655370:IBO655384 ILK655370:ILK655384 IVG655370:IVG655384 JFC655370:JFC655384 JOY655370:JOY655384 JYU655370:JYU655384 KIQ655370:KIQ655384 KSM655370:KSM655384 LCI655370:LCI655384 LME655370:LME655384 LWA655370:LWA655384 MFW655370:MFW655384 MPS655370:MPS655384 MZO655370:MZO655384 NJK655370:NJK655384 NTG655370:NTG655384 ODC655370:ODC655384 OMY655370:OMY655384 OWU655370:OWU655384 PGQ655370:PGQ655384 PQM655370:PQM655384 QAI655370:QAI655384 QKE655370:QKE655384 QUA655370:QUA655384 RDW655370:RDW655384 RNS655370:RNS655384 RXO655370:RXO655384 SHK655370:SHK655384 SRG655370:SRG655384 TBC655370:TBC655384 TKY655370:TKY655384 TUU655370:TUU655384 UEQ655370:UEQ655384 UOM655370:UOM655384 UYI655370:UYI655384 VIE655370:VIE655384 VSA655370:VSA655384 WBW655370:WBW655384 WLS655370:WLS655384 WVO655370:WVO655384 G720906:G720920 JC720906:JC720920 SY720906:SY720920 ACU720906:ACU720920 AMQ720906:AMQ720920 AWM720906:AWM720920 BGI720906:BGI720920 BQE720906:BQE720920 CAA720906:CAA720920 CJW720906:CJW720920 CTS720906:CTS720920 DDO720906:DDO720920 DNK720906:DNK720920 DXG720906:DXG720920 EHC720906:EHC720920 EQY720906:EQY720920 FAU720906:FAU720920 FKQ720906:FKQ720920 FUM720906:FUM720920 GEI720906:GEI720920 GOE720906:GOE720920 GYA720906:GYA720920 HHW720906:HHW720920 HRS720906:HRS720920 IBO720906:IBO720920 ILK720906:ILK720920 IVG720906:IVG720920 JFC720906:JFC720920 JOY720906:JOY720920 JYU720906:JYU720920 KIQ720906:KIQ720920 KSM720906:KSM720920 LCI720906:LCI720920 LME720906:LME720920 LWA720906:LWA720920 MFW720906:MFW720920 MPS720906:MPS720920 MZO720906:MZO720920 NJK720906:NJK720920 NTG720906:NTG720920 ODC720906:ODC720920 OMY720906:OMY720920 OWU720906:OWU720920 PGQ720906:PGQ720920 PQM720906:PQM720920 QAI720906:QAI720920 QKE720906:QKE720920 QUA720906:QUA720920 RDW720906:RDW720920 RNS720906:RNS720920 RXO720906:RXO720920 SHK720906:SHK720920 SRG720906:SRG720920 TBC720906:TBC720920 TKY720906:TKY720920 TUU720906:TUU720920 UEQ720906:UEQ720920 UOM720906:UOM720920 UYI720906:UYI720920 VIE720906:VIE720920 VSA720906:VSA720920 WBW720906:WBW720920 WLS720906:WLS720920 WVO720906:WVO720920 G786442:G786456 JC786442:JC786456 SY786442:SY786456 ACU786442:ACU786456 AMQ786442:AMQ786456 AWM786442:AWM786456 BGI786442:BGI786456 BQE786442:BQE786456 CAA786442:CAA786456 CJW786442:CJW786456 CTS786442:CTS786456 DDO786442:DDO786456 DNK786442:DNK786456 DXG786442:DXG786456 EHC786442:EHC786456 EQY786442:EQY786456 FAU786442:FAU786456 FKQ786442:FKQ786456 FUM786442:FUM786456 GEI786442:GEI786456 GOE786442:GOE786456 GYA786442:GYA786456 HHW786442:HHW786456 HRS786442:HRS786456 IBO786442:IBO786456 ILK786442:ILK786456 IVG786442:IVG786456 JFC786442:JFC786456 JOY786442:JOY786456 JYU786442:JYU786456 KIQ786442:KIQ786456 KSM786442:KSM786456 LCI786442:LCI786456 LME786442:LME786456 LWA786442:LWA786456 MFW786442:MFW786456 MPS786442:MPS786456 MZO786442:MZO786456 NJK786442:NJK786456 NTG786442:NTG786456 ODC786442:ODC786456 OMY786442:OMY786456 OWU786442:OWU786456 PGQ786442:PGQ786456 PQM786442:PQM786456 QAI786442:QAI786456 QKE786442:QKE786456 QUA786442:QUA786456 RDW786442:RDW786456 RNS786442:RNS786456 RXO786442:RXO786456 SHK786442:SHK786456 SRG786442:SRG786456 TBC786442:TBC786456 TKY786442:TKY786456 TUU786442:TUU786456 UEQ786442:UEQ786456 UOM786442:UOM786456 UYI786442:UYI786456 VIE786442:VIE786456 VSA786442:VSA786456 WBW786442:WBW786456 WLS786442:WLS786456 WVO786442:WVO786456 G851978:G851992 JC851978:JC851992 SY851978:SY851992 ACU851978:ACU851992 AMQ851978:AMQ851992 AWM851978:AWM851992 BGI851978:BGI851992 BQE851978:BQE851992 CAA851978:CAA851992 CJW851978:CJW851992 CTS851978:CTS851992 DDO851978:DDO851992 DNK851978:DNK851992 DXG851978:DXG851992 EHC851978:EHC851992 EQY851978:EQY851992 FAU851978:FAU851992 FKQ851978:FKQ851992 FUM851978:FUM851992 GEI851978:GEI851992 GOE851978:GOE851992 GYA851978:GYA851992 HHW851978:HHW851992 HRS851978:HRS851992 IBO851978:IBO851992 ILK851978:ILK851992 IVG851978:IVG851992 JFC851978:JFC851992 JOY851978:JOY851992 JYU851978:JYU851992 KIQ851978:KIQ851992 KSM851978:KSM851992 LCI851978:LCI851992 LME851978:LME851992 LWA851978:LWA851992 MFW851978:MFW851992 MPS851978:MPS851992 MZO851978:MZO851992 NJK851978:NJK851992 NTG851978:NTG851992 ODC851978:ODC851992 OMY851978:OMY851992 OWU851978:OWU851992 PGQ851978:PGQ851992 PQM851978:PQM851992 QAI851978:QAI851992 QKE851978:QKE851992 QUA851978:QUA851992 RDW851978:RDW851992 RNS851978:RNS851992 RXO851978:RXO851992 SHK851978:SHK851992 SRG851978:SRG851992 TBC851978:TBC851992 TKY851978:TKY851992 TUU851978:TUU851992 UEQ851978:UEQ851992 UOM851978:UOM851992 UYI851978:UYI851992 VIE851978:VIE851992 VSA851978:VSA851992 WBW851978:WBW851992 WLS851978:WLS851992 WVO851978:WVO851992 G917514:G917528 JC917514:JC917528 SY917514:SY917528 ACU917514:ACU917528 AMQ917514:AMQ917528 AWM917514:AWM917528 BGI917514:BGI917528 BQE917514:BQE917528 CAA917514:CAA917528 CJW917514:CJW917528 CTS917514:CTS917528 DDO917514:DDO917528 DNK917514:DNK917528 DXG917514:DXG917528 EHC917514:EHC917528 EQY917514:EQY917528 FAU917514:FAU917528 FKQ917514:FKQ917528 FUM917514:FUM917528 GEI917514:GEI917528 GOE917514:GOE917528 GYA917514:GYA917528 HHW917514:HHW917528 HRS917514:HRS917528 IBO917514:IBO917528 ILK917514:ILK917528 IVG917514:IVG917528 JFC917514:JFC917528 JOY917514:JOY917528 JYU917514:JYU917528 KIQ917514:KIQ917528 KSM917514:KSM917528 LCI917514:LCI917528 LME917514:LME917528 LWA917514:LWA917528 MFW917514:MFW917528 MPS917514:MPS917528 MZO917514:MZO917528 NJK917514:NJK917528 NTG917514:NTG917528 ODC917514:ODC917528 OMY917514:OMY917528 OWU917514:OWU917528 PGQ917514:PGQ917528 PQM917514:PQM917528 QAI917514:QAI917528 QKE917514:QKE917528 QUA917514:QUA917528 RDW917514:RDW917528 RNS917514:RNS917528 RXO917514:RXO917528 SHK917514:SHK917528 SRG917514:SRG917528 TBC917514:TBC917528 TKY917514:TKY917528 TUU917514:TUU917528 UEQ917514:UEQ917528 UOM917514:UOM917528 UYI917514:UYI917528 VIE917514:VIE917528 VSA917514:VSA917528 WBW917514:WBW917528 WLS917514:WLS917528 WVO917514:WVO917528 G983050:G983064 JC983050:JC983064 SY983050:SY983064 ACU983050:ACU983064 AMQ983050:AMQ983064 AWM983050:AWM983064 BGI983050:BGI983064 BQE983050:BQE983064 CAA983050:CAA983064 CJW983050:CJW983064 CTS983050:CTS983064 DDO983050:DDO983064 DNK983050:DNK983064 DXG983050:DXG983064 EHC983050:EHC983064 EQY983050:EQY983064 FAU983050:FAU983064 FKQ983050:FKQ983064 FUM983050:FUM983064 GEI983050:GEI983064 GOE983050:GOE983064 GYA983050:GYA983064 HHW983050:HHW983064 HRS983050:HRS983064 IBO983050:IBO983064 ILK983050:ILK983064 IVG983050:IVG983064 JFC983050:JFC983064 JOY983050:JOY983064 JYU983050:JYU983064 KIQ983050:KIQ983064 KSM983050:KSM983064 LCI983050:LCI983064 LME983050:LME983064 LWA983050:LWA983064 MFW983050:MFW983064 MPS983050:MPS983064 MZO983050:MZO983064 NJK983050:NJK983064 NTG983050:NTG983064 ODC983050:ODC983064 OMY983050:OMY983064 OWU983050:OWU983064 PGQ983050:PGQ983064 PQM983050:PQM983064 QAI983050:QAI983064 QKE983050:QKE983064 QUA983050:QUA983064 RDW983050:RDW983064 RNS983050:RNS983064 RXO983050:RXO983064 SHK983050:SHK983064 SRG983050:SRG983064 TBC983050:TBC983064 TKY983050:TKY983064 TUU983050:TUU983064 UEQ983050:UEQ983064 UOM983050:UOM983064 UYI983050:UYI983064 VIE983050:VIE983064 VSA983050:VSA983064 WBW983050:WBW983064 WLS983050:WLS983064 G10:G24" xr:uid="{00000000-0002-0000-0C00-000005000000}">
      <formula1>4</formula1>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Καταχωρίστε τον Αριθμό Δελτίου Ταυτότητας του υπαλλήλου." sqref="WVK983050:WVK983064 IY10:IY24 SU10:SU24 ACQ10:ACQ24 AMM10:AMM24 AWI10:AWI24 BGE10:BGE24 BQA10:BQA24 BZW10:BZW24 CJS10:CJS24 CTO10:CTO24 DDK10:DDK24 DNG10:DNG24 DXC10:DXC24 EGY10:EGY24 EQU10:EQU24 FAQ10:FAQ24 FKM10:FKM24 FUI10:FUI24 GEE10:GEE24 GOA10:GOA24 GXW10:GXW24 HHS10:HHS24 HRO10:HRO24 IBK10:IBK24 ILG10:ILG24 IVC10:IVC24 JEY10:JEY24 JOU10:JOU24 JYQ10:JYQ24 KIM10:KIM24 KSI10:KSI24 LCE10:LCE24 LMA10:LMA24 LVW10:LVW24 MFS10:MFS24 MPO10:MPO24 MZK10:MZK24 NJG10:NJG24 NTC10:NTC24 OCY10:OCY24 OMU10:OMU24 OWQ10:OWQ24 PGM10:PGM24 PQI10:PQI24 QAE10:QAE24 QKA10:QKA24 QTW10:QTW24 RDS10:RDS24 RNO10:RNO24 RXK10:RXK24 SHG10:SHG24 SRC10:SRC24 TAY10:TAY24 TKU10:TKU24 TUQ10:TUQ24 UEM10:UEM24 UOI10:UOI24 UYE10:UYE24 VIA10:VIA24 VRW10:VRW24 WBS10:WBS24 WLO10:WLO24 WVK10:WVK24 C65546:C65560 IY65546:IY65560 SU65546:SU65560 ACQ65546:ACQ65560 AMM65546:AMM65560 AWI65546:AWI65560 BGE65546:BGE65560 BQA65546:BQA65560 BZW65546:BZW65560 CJS65546:CJS65560 CTO65546:CTO65560 DDK65546:DDK65560 DNG65546:DNG65560 DXC65546:DXC65560 EGY65546:EGY65560 EQU65546:EQU65560 FAQ65546:FAQ65560 FKM65546:FKM65560 FUI65546:FUI65560 GEE65546:GEE65560 GOA65546:GOA65560 GXW65546:GXW65560 HHS65546:HHS65560 HRO65546:HRO65560 IBK65546:IBK65560 ILG65546:ILG65560 IVC65546:IVC65560 JEY65546:JEY65560 JOU65546:JOU65560 JYQ65546:JYQ65560 KIM65546:KIM65560 KSI65546:KSI65560 LCE65546:LCE65560 LMA65546:LMA65560 LVW65546:LVW65560 MFS65546:MFS65560 MPO65546:MPO65560 MZK65546:MZK65560 NJG65546:NJG65560 NTC65546:NTC65560 OCY65546:OCY65560 OMU65546:OMU65560 OWQ65546:OWQ65560 PGM65546:PGM65560 PQI65546:PQI65560 QAE65546:QAE65560 QKA65546:QKA65560 QTW65546:QTW65560 RDS65546:RDS65560 RNO65546:RNO65560 RXK65546:RXK65560 SHG65546:SHG65560 SRC65546:SRC65560 TAY65546:TAY65560 TKU65546:TKU65560 TUQ65546:TUQ65560 UEM65546:UEM65560 UOI65546:UOI65560 UYE65546:UYE65560 VIA65546:VIA65560 VRW65546:VRW65560 WBS65546:WBS65560 WLO65546:WLO65560 WVK65546:WVK65560 C131082:C131096 IY131082:IY131096 SU131082:SU131096 ACQ131082:ACQ131096 AMM131082:AMM131096 AWI131082:AWI131096 BGE131082:BGE131096 BQA131082:BQA131096 BZW131082:BZW131096 CJS131082:CJS131096 CTO131082:CTO131096 DDK131082:DDK131096 DNG131082:DNG131096 DXC131082:DXC131096 EGY131082:EGY131096 EQU131082:EQU131096 FAQ131082:FAQ131096 FKM131082:FKM131096 FUI131082:FUI131096 GEE131082:GEE131096 GOA131082:GOA131096 GXW131082:GXW131096 HHS131082:HHS131096 HRO131082:HRO131096 IBK131082:IBK131096 ILG131082:ILG131096 IVC131082:IVC131096 JEY131082:JEY131096 JOU131082:JOU131096 JYQ131082:JYQ131096 KIM131082:KIM131096 KSI131082:KSI131096 LCE131082:LCE131096 LMA131082:LMA131096 LVW131082:LVW131096 MFS131082:MFS131096 MPO131082:MPO131096 MZK131082:MZK131096 NJG131082:NJG131096 NTC131082:NTC131096 OCY131082:OCY131096 OMU131082:OMU131096 OWQ131082:OWQ131096 PGM131082:PGM131096 PQI131082:PQI131096 QAE131082:QAE131096 QKA131082:QKA131096 QTW131082:QTW131096 RDS131082:RDS131096 RNO131082:RNO131096 RXK131082:RXK131096 SHG131082:SHG131096 SRC131082:SRC131096 TAY131082:TAY131096 TKU131082:TKU131096 TUQ131082:TUQ131096 UEM131082:UEM131096 UOI131082:UOI131096 UYE131082:UYE131096 VIA131082:VIA131096 VRW131082:VRW131096 WBS131082:WBS131096 WLO131082:WLO131096 WVK131082:WVK131096 C196618:C196632 IY196618:IY196632 SU196618:SU196632 ACQ196618:ACQ196632 AMM196618:AMM196632 AWI196618:AWI196632 BGE196618:BGE196632 BQA196618:BQA196632 BZW196618:BZW196632 CJS196618:CJS196632 CTO196618:CTO196632 DDK196618:DDK196632 DNG196618:DNG196632 DXC196618:DXC196632 EGY196618:EGY196632 EQU196618:EQU196632 FAQ196618:FAQ196632 FKM196618:FKM196632 FUI196618:FUI196632 GEE196618:GEE196632 GOA196618:GOA196632 GXW196618:GXW196632 HHS196618:HHS196632 HRO196618:HRO196632 IBK196618:IBK196632 ILG196618:ILG196632 IVC196618:IVC196632 JEY196618:JEY196632 JOU196618:JOU196632 JYQ196618:JYQ196632 KIM196618:KIM196632 KSI196618:KSI196632 LCE196618:LCE196632 LMA196618:LMA196632 LVW196618:LVW196632 MFS196618:MFS196632 MPO196618:MPO196632 MZK196618:MZK196632 NJG196618:NJG196632 NTC196618:NTC196632 OCY196618:OCY196632 OMU196618:OMU196632 OWQ196618:OWQ196632 PGM196618:PGM196632 PQI196618:PQI196632 QAE196618:QAE196632 QKA196618:QKA196632 QTW196618:QTW196632 RDS196618:RDS196632 RNO196618:RNO196632 RXK196618:RXK196632 SHG196618:SHG196632 SRC196618:SRC196632 TAY196618:TAY196632 TKU196618:TKU196632 TUQ196618:TUQ196632 UEM196618:UEM196632 UOI196618:UOI196632 UYE196618:UYE196632 VIA196618:VIA196632 VRW196618:VRW196632 WBS196618:WBS196632 WLO196618:WLO196632 WVK196618:WVK196632 C262154:C262168 IY262154:IY262168 SU262154:SU262168 ACQ262154:ACQ262168 AMM262154:AMM262168 AWI262154:AWI262168 BGE262154:BGE262168 BQA262154:BQA262168 BZW262154:BZW262168 CJS262154:CJS262168 CTO262154:CTO262168 DDK262154:DDK262168 DNG262154:DNG262168 DXC262154:DXC262168 EGY262154:EGY262168 EQU262154:EQU262168 FAQ262154:FAQ262168 FKM262154:FKM262168 FUI262154:FUI262168 GEE262154:GEE262168 GOA262154:GOA262168 GXW262154:GXW262168 HHS262154:HHS262168 HRO262154:HRO262168 IBK262154:IBK262168 ILG262154:ILG262168 IVC262154:IVC262168 JEY262154:JEY262168 JOU262154:JOU262168 JYQ262154:JYQ262168 KIM262154:KIM262168 KSI262154:KSI262168 LCE262154:LCE262168 LMA262154:LMA262168 LVW262154:LVW262168 MFS262154:MFS262168 MPO262154:MPO262168 MZK262154:MZK262168 NJG262154:NJG262168 NTC262154:NTC262168 OCY262154:OCY262168 OMU262154:OMU262168 OWQ262154:OWQ262168 PGM262154:PGM262168 PQI262154:PQI262168 QAE262154:QAE262168 QKA262154:QKA262168 QTW262154:QTW262168 RDS262154:RDS262168 RNO262154:RNO262168 RXK262154:RXK262168 SHG262154:SHG262168 SRC262154:SRC262168 TAY262154:TAY262168 TKU262154:TKU262168 TUQ262154:TUQ262168 UEM262154:UEM262168 UOI262154:UOI262168 UYE262154:UYE262168 VIA262154:VIA262168 VRW262154:VRW262168 WBS262154:WBS262168 WLO262154:WLO262168 WVK262154:WVK262168 C327690:C327704 IY327690:IY327704 SU327690:SU327704 ACQ327690:ACQ327704 AMM327690:AMM327704 AWI327690:AWI327704 BGE327690:BGE327704 BQA327690:BQA327704 BZW327690:BZW327704 CJS327690:CJS327704 CTO327690:CTO327704 DDK327690:DDK327704 DNG327690:DNG327704 DXC327690:DXC327704 EGY327690:EGY327704 EQU327690:EQU327704 FAQ327690:FAQ327704 FKM327690:FKM327704 FUI327690:FUI327704 GEE327690:GEE327704 GOA327690:GOA327704 GXW327690:GXW327704 HHS327690:HHS327704 HRO327690:HRO327704 IBK327690:IBK327704 ILG327690:ILG327704 IVC327690:IVC327704 JEY327690:JEY327704 JOU327690:JOU327704 JYQ327690:JYQ327704 KIM327690:KIM327704 KSI327690:KSI327704 LCE327690:LCE327704 LMA327690:LMA327704 LVW327690:LVW327704 MFS327690:MFS327704 MPO327690:MPO327704 MZK327690:MZK327704 NJG327690:NJG327704 NTC327690:NTC327704 OCY327690:OCY327704 OMU327690:OMU327704 OWQ327690:OWQ327704 PGM327690:PGM327704 PQI327690:PQI327704 QAE327690:QAE327704 QKA327690:QKA327704 QTW327690:QTW327704 RDS327690:RDS327704 RNO327690:RNO327704 RXK327690:RXK327704 SHG327690:SHG327704 SRC327690:SRC327704 TAY327690:TAY327704 TKU327690:TKU327704 TUQ327690:TUQ327704 UEM327690:UEM327704 UOI327690:UOI327704 UYE327690:UYE327704 VIA327690:VIA327704 VRW327690:VRW327704 WBS327690:WBS327704 WLO327690:WLO327704 WVK327690:WVK327704 C393226:C393240 IY393226:IY393240 SU393226:SU393240 ACQ393226:ACQ393240 AMM393226:AMM393240 AWI393226:AWI393240 BGE393226:BGE393240 BQA393226:BQA393240 BZW393226:BZW393240 CJS393226:CJS393240 CTO393226:CTO393240 DDK393226:DDK393240 DNG393226:DNG393240 DXC393226:DXC393240 EGY393226:EGY393240 EQU393226:EQU393240 FAQ393226:FAQ393240 FKM393226:FKM393240 FUI393226:FUI393240 GEE393226:GEE393240 GOA393226:GOA393240 GXW393226:GXW393240 HHS393226:HHS393240 HRO393226:HRO393240 IBK393226:IBK393240 ILG393226:ILG393240 IVC393226:IVC393240 JEY393226:JEY393240 JOU393226:JOU393240 JYQ393226:JYQ393240 KIM393226:KIM393240 KSI393226:KSI393240 LCE393226:LCE393240 LMA393226:LMA393240 LVW393226:LVW393240 MFS393226:MFS393240 MPO393226:MPO393240 MZK393226:MZK393240 NJG393226:NJG393240 NTC393226:NTC393240 OCY393226:OCY393240 OMU393226:OMU393240 OWQ393226:OWQ393240 PGM393226:PGM393240 PQI393226:PQI393240 QAE393226:QAE393240 QKA393226:QKA393240 QTW393226:QTW393240 RDS393226:RDS393240 RNO393226:RNO393240 RXK393226:RXK393240 SHG393226:SHG393240 SRC393226:SRC393240 TAY393226:TAY393240 TKU393226:TKU393240 TUQ393226:TUQ393240 UEM393226:UEM393240 UOI393226:UOI393240 UYE393226:UYE393240 VIA393226:VIA393240 VRW393226:VRW393240 WBS393226:WBS393240 WLO393226:WLO393240 WVK393226:WVK393240 C458762:C458776 IY458762:IY458776 SU458762:SU458776 ACQ458762:ACQ458776 AMM458762:AMM458776 AWI458762:AWI458776 BGE458762:BGE458776 BQA458762:BQA458776 BZW458762:BZW458776 CJS458762:CJS458776 CTO458762:CTO458776 DDK458762:DDK458776 DNG458762:DNG458776 DXC458762:DXC458776 EGY458762:EGY458776 EQU458762:EQU458776 FAQ458762:FAQ458776 FKM458762:FKM458776 FUI458762:FUI458776 GEE458762:GEE458776 GOA458762:GOA458776 GXW458762:GXW458776 HHS458762:HHS458776 HRO458762:HRO458776 IBK458762:IBK458776 ILG458762:ILG458776 IVC458762:IVC458776 JEY458762:JEY458776 JOU458762:JOU458776 JYQ458762:JYQ458776 KIM458762:KIM458776 KSI458762:KSI458776 LCE458762:LCE458776 LMA458762:LMA458776 LVW458762:LVW458776 MFS458762:MFS458776 MPO458762:MPO458776 MZK458762:MZK458776 NJG458762:NJG458776 NTC458762:NTC458776 OCY458762:OCY458776 OMU458762:OMU458776 OWQ458762:OWQ458776 PGM458762:PGM458776 PQI458762:PQI458776 QAE458762:QAE458776 QKA458762:QKA458776 QTW458762:QTW458776 RDS458762:RDS458776 RNO458762:RNO458776 RXK458762:RXK458776 SHG458762:SHG458776 SRC458762:SRC458776 TAY458762:TAY458776 TKU458762:TKU458776 TUQ458762:TUQ458776 UEM458762:UEM458776 UOI458762:UOI458776 UYE458762:UYE458776 VIA458762:VIA458776 VRW458762:VRW458776 WBS458762:WBS458776 WLO458762:WLO458776 WVK458762:WVK458776 C524298:C524312 IY524298:IY524312 SU524298:SU524312 ACQ524298:ACQ524312 AMM524298:AMM524312 AWI524298:AWI524312 BGE524298:BGE524312 BQA524298:BQA524312 BZW524298:BZW524312 CJS524298:CJS524312 CTO524298:CTO524312 DDK524298:DDK524312 DNG524298:DNG524312 DXC524298:DXC524312 EGY524298:EGY524312 EQU524298:EQU524312 FAQ524298:FAQ524312 FKM524298:FKM524312 FUI524298:FUI524312 GEE524298:GEE524312 GOA524298:GOA524312 GXW524298:GXW524312 HHS524298:HHS524312 HRO524298:HRO524312 IBK524298:IBK524312 ILG524298:ILG524312 IVC524298:IVC524312 JEY524298:JEY524312 JOU524298:JOU524312 JYQ524298:JYQ524312 KIM524298:KIM524312 KSI524298:KSI524312 LCE524298:LCE524312 LMA524298:LMA524312 LVW524298:LVW524312 MFS524298:MFS524312 MPO524298:MPO524312 MZK524298:MZK524312 NJG524298:NJG524312 NTC524298:NTC524312 OCY524298:OCY524312 OMU524298:OMU524312 OWQ524298:OWQ524312 PGM524298:PGM524312 PQI524298:PQI524312 QAE524298:QAE524312 QKA524298:QKA524312 QTW524298:QTW524312 RDS524298:RDS524312 RNO524298:RNO524312 RXK524298:RXK524312 SHG524298:SHG524312 SRC524298:SRC524312 TAY524298:TAY524312 TKU524298:TKU524312 TUQ524298:TUQ524312 UEM524298:UEM524312 UOI524298:UOI524312 UYE524298:UYE524312 VIA524298:VIA524312 VRW524298:VRW524312 WBS524298:WBS524312 WLO524298:WLO524312 WVK524298:WVK524312 C589834:C589848 IY589834:IY589848 SU589834:SU589848 ACQ589834:ACQ589848 AMM589834:AMM589848 AWI589834:AWI589848 BGE589834:BGE589848 BQA589834:BQA589848 BZW589834:BZW589848 CJS589834:CJS589848 CTO589834:CTO589848 DDK589834:DDK589848 DNG589834:DNG589848 DXC589834:DXC589848 EGY589834:EGY589848 EQU589834:EQU589848 FAQ589834:FAQ589848 FKM589834:FKM589848 FUI589834:FUI589848 GEE589834:GEE589848 GOA589834:GOA589848 GXW589834:GXW589848 HHS589834:HHS589848 HRO589834:HRO589848 IBK589834:IBK589848 ILG589834:ILG589848 IVC589834:IVC589848 JEY589834:JEY589848 JOU589834:JOU589848 JYQ589834:JYQ589848 KIM589834:KIM589848 KSI589834:KSI589848 LCE589834:LCE589848 LMA589834:LMA589848 LVW589834:LVW589848 MFS589834:MFS589848 MPO589834:MPO589848 MZK589834:MZK589848 NJG589834:NJG589848 NTC589834:NTC589848 OCY589834:OCY589848 OMU589834:OMU589848 OWQ589834:OWQ589848 PGM589834:PGM589848 PQI589834:PQI589848 QAE589834:QAE589848 QKA589834:QKA589848 QTW589834:QTW589848 RDS589834:RDS589848 RNO589834:RNO589848 RXK589834:RXK589848 SHG589834:SHG589848 SRC589834:SRC589848 TAY589834:TAY589848 TKU589834:TKU589848 TUQ589834:TUQ589848 UEM589834:UEM589848 UOI589834:UOI589848 UYE589834:UYE589848 VIA589834:VIA589848 VRW589834:VRW589848 WBS589834:WBS589848 WLO589834:WLO589848 WVK589834:WVK589848 C655370:C655384 IY655370:IY655384 SU655370:SU655384 ACQ655370:ACQ655384 AMM655370:AMM655384 AWI655370:AWI655384 BGE655370:BGE655384 BQA655370:BQA655384 BZW655370:BZW655384 CJS655370:CJS655384 CTO655370:CTO655384 DDK655370:DDK655384 DNG655370:DNG655384 DXC655370:DXC655384 EGY655370:EGY655384 EQU655370:EQU655384 FAQ655370:FAQ655384 FKM655370:FKM655384 FUI655370:FUI655384 GEE655370:GEE655384 GOA655370:GOA655384 GXW655370:GXW655384 HHS655370:HHS655384 HRO655370:HRO655384 IBK655370:IBK655384 ILG655370:ILG655384 IVC655370:IVC655384 JEY655370:JEY655384 JOU655370:JOU655384 JYQ655370:JYQ655384 KIM655370:KIM655384 KSI655370:KSI655384 LCE655370:LCE655384 LMA655370:LMA655384 LVW655370:LVW655384 MFS655370:MFS655384 MPO655370:MPO655384 MZK655370:MZK655384 NJG655370:NJG655384 NTC655370:NTC655384 OCY655370:OCY655384 OMU655370:OMU655384 OWQ655370:OWQ655384 PGM655370:PGM655384 PQI655370:PQI655384 QAE655370:QAE655384 QKA655370:QKA655384 QTW655370:QTW655384 RDS655370:RDS655384 RNO655370:RNO655384 RXK655370:RXK655384 SHG655370:SHG655384 SRC655370:SRC655384 TAY655370:TAY655384 TKU655370:TKU655384 TUQ655370:TUQ655384 UEM655370:UEM655384 UOI655370:UOI655384 UYE655370:UYE655384 VIA655370:VIA655384 VRW655370:VRW655384 WBS655370:WBS655384 WLO655370:WLO655384 WVK655370:WVK655384 C720906:C720920 IY720906:IY720920 SU720906:SU720920 ACQ720906:ACQ720920 AMM720906:AMM720920 AWI720906:AWI720920 BGE720906:BGE720920 BQA720906:BQA720920 BZW720906:BZW720920 CJS720906:CJS720920 CTO720906:CTO720920 DDK720906:DDK720920 DNG720906:DNG720920 DXC720906:DXC720920 EGY720906:EGY720920 EQU720906:EQU720920 FAQ720906:FAQ720920 FKM720906:FKM720920 FUI720906:FUI720920 GEE720906:GEE720920 GOA720906:GOA720920 GXW720906:GXW720920 HHS720906:HHS720920 HRO720906:HRO720920 IBK720906:IBK720920 ILG720906:ILG720920 IVC720906:IVC720920 JEY720906:JEY720920 JOU720906:JOU720920 JYQ720906:JYQ720920 KIM720906:KIM720920 KSI720906:KSI720920 LCE720906:LCE720920 LMA720906:LMA720920 LVW720906:LVW720920 MFS720906:MFS720920 MPO720906:MPO720920 MZK720906:MZK720920 NJG720906:NJG720920 NTC720906:NTC720920 OCY720906:OCY720920 OMU720906:OMU720920 OWQ720906:OWQ720920 PGM720906:PGM720920 PQI720906:PQI720920 QAE720906:QAE720920 QKA720906:QKA720920 QTW720906:QTW720920 RDS720906:RDS720920 RNO720906:RNO720920 RXK720906:RXK720920 SHG720906:SHG720920 SRC720906:SRC720920 TAY720906:TAY720920 TKU720906:TKU720920 TUQ720906:TUQ720920 UEM720906:UEM720920 UOI720906:UOI720920 UYE720906:UYE720920 VIA720906:VIA720920 VRW720906:VRW720920 WBS720906:WBS720920 WLO720906:WLO720920 WVK720906:WVK720920 C786442:C786456 IY786442:IY786456 SU786442:SU786456 ACQ786442:ACQ786456 AMM786442:AMM786456 AWI786442:AWI786456 BGE786442:BGE786456 BQA786442:BQA786456 BZW786442:BZW786456 CJS786442:CJS786456 CTO786442:CTO786456 DDK786442:DDK786456 DNG786442:DNG786456 DXC786442:DXC786456 EGY786442:EGY786456 EQU786442:EQU786456 FAQ786442:FAQ786456 FKM786442:FKM786456 FUI786442:FUI786456 GEE786442:GEE786456 GOA786442:GOA786456 GXW786442:GXW786456 HHS786442:HHS786456 HRO786442:HRO786456 IBK786442:IBK786456 ILG786442:ILG786456 IVC786442:IVC786456 JEY786442:JEY786456 JOU786442:JOU786456 JYQ786442:JYQ786456 KIM786442:KIM786456 KSI786442:KSI786456 LCE786442:LCE786456 LMA786442:LMA786456 LVW786442:LVW786456 MFS786442:MFS786456 MPO786442:MPO786456 MZK786442:MZK786456 NJG786442:NJG786456 NTC786442:NTC786456 OCY786442:OCY786456 OMU786442:OMU786456 OWQ786442:OWQ786456 PGM786442:PGM786456 PQI786442:PQI786456 QAE786442:QAE786456 QKA786442:QKA786456 QTW786442:QTW786456 RDS786442:RDS786456 RNO786442:RNO786456 RXK786442:RXK786456 SHG786442:SHG786456 SRC786442:SRC786456 TAY786442:TAY786456 TKU786442:TKU786456 TUQ786442:TUQ786456 UEM786442:UEM786456 UOI786442:UOI786456 UYE786442:UYE786456 VIA786442:VIA786456 VRW786442:VRW786456 WBS786442:WBS786456 WLO786442:WLO786456 WVK786442:WVK786456 C851978:C851992 IY851978:IY851992 SU851978:SU851992 ACQ851978:ACQ851992 AMM851978:AMM851992 AWI851978:AWI851992 BGE851978:BGE851992 BQA851978:BQA851992 BZW851978:BZW851992 CJS851978:CJS851992 CTO851978:CTO851992 DDK851978:DDK851992 DNG851978:DNG851992 DXC851978:DXC851992 EGY851978:EGY851992 EQU851978:EQU851992 FAQ851978:FAQ851992 FKM851978:FKM851992 FUI851978:FUI851992 GEE851978:GEE851992 GOA851978:GOA851992 GXW851978:GXW851992 HHS851978:HHS851992 HRO851978:HRO851992 IBK851978:IBK851992 ILG851978:ILG851992 IVC851978:IVC851992 JEY851978:JEY851992 JOU851978:JOU851992 JYQ851978:JYQ851992 KIM851978:KIM851992 KSI851978:KSI851992 LCE851978:LCE851992 LMA851978:LMA851992 LVW851978:LVW851992 MFS851978:MFS851992 MPO851978:MPO851992 MZK851978:MZK851992 NJG851978:NJG851992 NTC851978:NTC851992 OCY851978:OCY851992 OMU851978:OMU851992 OWQ851978:OWQ851992 PGM851978:PGM851992 PQI851978:PQI851992 QAE851978:QAE851992 QKA851978:QKA851992 QTW851978:QTW851992 RDS851978:RDS851992 RNO851978:RNO851992 RXK851978:RXK851992 SHG851978:SHG851992 SRC851978:SRC851992 TAY851978:TAY851992 TKU851978:TKU851992 TUQ851978:TUQ851992 UEM851978:UEM851992 UOI851978:UOI851992 UYE851978:UYE851992 VIA851978:VIA851992 VRW851978:VRW851992 WBS851978:WBS851992 WLO851978:WLO851992 WVK851978:WVK851992 C917514:C917528 IY917514:IY917528 SU917514:SU917528 ACQ917514:ACQ917528 AMM917514:AMM917528 AWI917514:AWI917528 BGE917514:BGE917528 BQA917514:BQA917528 BZW917514:BZW917528 CJS917514:CJS917528 CTO917514:CTO917528 DDK917514:DDK917528 DNG917514:DNG917528 DXC917514:DXC917528 EGY917514:EGY917528 EQU917514:EQU917528 FAQ917514:FAQ917528 FKM917514:FKM917528 FUI917514:FUI917528 GEE917514:GEE917528 GOA917514:GOA917528 GXW917514:GXW917528 HHS917514:HHS917528 HRO917514:HRO917528 IBK917514:IBK917528 ILG917514:ILG917528 IVC917514:IVC917528 JEY917514:JEY917528 JOU917514:JOU917528 JYQ917514:JYQ917528 KIM917514:KIM917528 KSI917514:KSI917528 LCE917514:LCE917528 LMA917514:LMA917528 LVW917514:LVW917528 MFS917514:MFS917528 MPO917514:MPO917528 MZK917514:MZK917528 NJG917514:NJG917528 NTC917514:NTC917528 OCY917514:OCY917528 OMU917514:OMU917528 OWQ917514:OWQ917528 PGM917514:PGM917528 PQI917514:PQI917528 QAE917514:QAE917528 QKA917514:QKA917528 QTW917514:QTW917528 RDS917514:RDS917528 RNO917514:RNO917528 RXK917514:RXK917528 SHG917514:SHG917528 SRC917514:SRC917528 TAY917514:TAY917528 TKU917514:TKU917528 TUQ917514:TUQ917528 UEM917514:UEM917528 UOI917514:UOI917528 UYE917514:UYE917528 VIA917514:VIA917528 VRW917514:VRW917528 WBS917514:WBS917528 WLO917514:WLO917528 WVK917514:WVK917528 C983050:C983064 IY983050:IY983064 SU983050:SU983064 ACQ983050:ACQ983064 AMM983050:AMM983064 AWI983050:AWI983064 BGE983050:BGE983064 BQA983050:BQA983064 BZW983050:BZW983064 CJS983050:CJS983064 CTO983050:CTO983064 DDK983050:DDK983064 DNG983050:DNG983064 DXC983050:DXC983064 EGY983050:EGY983064 EQU983050:EQU983064 FAQ983050:FAQ983064 FKM983050:FKM983064 FUI983050:FUI983064 GEE983050:GEE983064 GOA983050:GOA983064 GXW983050:GXW983064 HHS983050:HHS983064 HRO983050:HRO983064 IBK983050:IBK983064 ILG983050:ILG983064 IVC983050:IVC983064 JEY983050:JEY983064 JOU983050:JOU983064 JYQ983050:JYQ983064 KIM983050:KIM983064 KSI983050:KSI983064 LCE983050:LCE983064 LMA983050:LMA983064 LVW983050:LVW983064 MFS983050:MFS983064 MPO983050:MPO983064 MZK983050:MZK983064 NJG983050:NJG983064 NTC983050:NTC983064 OCY983050:OCY983064 OMU983050:OMU983064 OWQ983050:OWQ983064 PGM983050:PGM983064 PQI983050:PQI983064 QAE983050:QAE983064 QKA983050:QKA983064 QTW983050:QTW983064 RDS983050:RDS983064 RNO983050:RNO983064 RXK983050:RXK983064 SHG983050:SHG983064 SRC983050:SRC983064 TAY983050:TAY983064 TKU983050:TKU983064 TUQ983050:TUQ983064 UEM983050:UEM983064 UOI983050:UOI983064 UYE983050:UYE983064 VIA983050:VIA983064 VRW983050:VRW983064 WBS983050:WBS983064 WLO983050:WLO983064" xr:uid="{00000000-0002-0000-0C00-000006000000}">
      <formula1>10</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 sqref="WVJ983050:WVJ98306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xr:uid="{00000000-0002-0000-0C00-000007000000}">
      <formula1>10</formula1>
    </dataValidation>
    <dataValidation type="date" allowBlank="1" showInputMessage="1" showErrorMessage="1" error="Εισάξτε ημερομηνία από 1/3/2019-31/12/2019" sqref="J10:J24" xr:uid="{00000000-0002-0000-0C00-000008000000}">
      <formula1>43525</formula1>
      <formula2>43830</formula2>
    </dataValidation>
    <dataValidation type="date" allowBlank="1" showInputMessage="1" showErrorMessage="1" error="Εισάξτε ημερομηνία από 1/3/2019-31/12/2019" prompt="Εισάξτε ημερομηνία από 1/3/2019-31/12/2019" sqref="I10:I24" xr:uid="{00000000-0002-0000-0C00-000009000000}">
      <formula1>43525</formula1>
      <formula2>43830</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0:D24" xr:uid="{00000000-0002-0000-0C00-00000A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0:C24" xr:uid="{00000000-0002-0000-0C00-00000B000000}">
      <formula1>10</formula1>
    </dataValidation>
  </dataValidations>
  <printOptions horizontalCentered="1" verticalCentered="1"/>
  <pageMargins left="0.23622047244094491" right="0.23622047244094491" top="0.55118110236220474" bottom="0.55118110236220474" header="0.31496062992125984" footer="0.31496062992125984"/>
  <pageSetup paperSize="9" scale="95" orientation="landscape"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0"/>
  <sheetViews>
    <sheetView showGridLines="0" workbookViewId="0">
      <selection activeCell="M8" sqref="M8"/>
    </sheetView>
  </sheetViews>
  <sheetFormatPr defaultColWidth="11.5703125" defaultRowHeight="15" x14ac:dyDescent="0.25"/>
  <cols>
    <col min="1" max="1" width="4.140625" style="32" bestFit="1" customWidth="1"/>
    <col min="2" max="2" width="11.5703125" style="33" customWidth="1"/>
    <col min="3" max="3" width="12" style="33" customWidth="1"/>
    <col min="4" max="4" width="12.7109375" style="33" customWidth="1"/>
    <col min="5" max="5" width="18.28515625" style="33" customWidth="1"/>
    <col min="6" max="6" width="6.5703125" style="33" customWidth="1"/>
    <col min="7" max="7" width="9.85546875" style="33" customWidth="1"/>
    <col min="8" max="8" width="11.42578125" style="39" bestFit="1" customWidth="1"/>
    <col min="9" max="9" width="5.85546875" style="3" customWidth="1"/>
    <col min="10" max="10" width="10.28515625" style="34" customWidth="1"/>
    <col min="11" max="11" width="11.42578125" style="34" bestFit="1" customWidth="1"/>
    <col min="12" max="12" width="8.28515625" style="34" bestFit="1" customWidth="1"/>
    <col min="13" max="13" width="8.28515625" style="35" customWidth="1"/>
    <col min="14" max="14" width="10.42578125" style="3" customWidth="1"/>
    <col min="15" max="15" width="14.5703125" style="3" customWidth="1"/>
    <col min="16" max="16384" width="11.5703125" style="3"/>
  </cols>
  <sheetData>
    <row r="1" spans="1:256" s="108" customFormat="1" ht="26.25" customHeight="1" x14ac:dyDescent="0.25">
      <c r="A1" s="232"/>
      <c r="B1" s="540" t="s">
        <v>60</v>
      </c>
      <c r="C1" s="540"/>
      <c r="D1" s="540"/>
      <c r="E1" s="540"/>
      <c r="F1" s="540"/>
      <c r="G1" s="540"/>
      <c r="H1" s="540"/>
      <c r="I1" s="228"/>
      <c r="J1" s="228"/>
      <c r="K1" s="228"/>
      <c r="L1" s="228"/>
      <c r="M1" s="542" t="s">
        <v>4560</v>
      </c>
      <c r="N1" s="543"/>
      <c r="O1" s="268" t="s">
        <v>4566</v>
      </c>
      <c r="P1" s="229"/>
      <c r="Q1" s="307"/>
      <c r="R1" s="306">
        <v>43524</v>
      </c>
      <c r="S1" s="203"/>
      <c r="T1" s="203"/>
    </row>
    <row r="2" spans="1:256" s="108" customFormat="1" ht="6" customHeight="1" x14ac:dyDescent="0.2">
      <c r="A2" s="231"/>
      <c r="B2" s="541"/>
      <c r="C2" s="541"/>
      <c r="D2" s="541"/>
      <c r="E2" s="541"/>
      <c r="F2" s="541"/>
      <c r="G2" s="541"/>
      <c r="H2" s="541"/>
      <c r="N2" s="255"/>
      <c r="O2" s="269" t="s">
        <v>4588</v>
      </c>
      <c r="P2" s="230"/>
      <c r="Q2" s="230"/>
      <c r="R2" s="230"/>
      <c r="S2" s="230"/>
      <c r="T2" s="230"/>
    </row>
    <row r="3" spans="1:256" s="108" customFormat="1" ht="20.25" customHeight="1" x14ac:dyDescent="0.2">
      <c r="A3" s="256"/>
      <c r="B3" s="545" t="s">
        <v>4591</v>
      </c>
      <c r="C3" s="545"/>
      <c r="D3" s="545"/>
      <c r="E3" s="545"/>
      <c r="F3" s="545"/>
      <c r="G3" s="545"/>
      <c r="H3" s="546"/>
      <c r="I3" s="547" t="s">
        <v>4559</v>
      </c>
      <c r="J3" s="548"/>
      <c r="K3" s="548"/>
      <c r="L3" s="548"/>
      <c r="M3" s="548"/>
      <c r="N3" s="549"/>
      <c r="O3" s="110"/>
      <c r="P3" s="230"/>
      <c r="Q3" s="230"/>
      <c r="R3" s="311">
        <v>5</v>
      </c>
      <c r="S3" s="230"/>
      <c r="T3" s="230"/>
    </row>
    <row r="4" spans="1:256" ht="9.75" customHeight="1" x14ac:dyDescent="0.2">
      <c r="A4" s="234"/>
      <c r="B4" s="235"/>
      <c r="C4" s="705"/>
      <c r="D4" s="705"/>
      <c r="E4" s="705"/>
      <c r="F4" s="705"/>
      <c r="G4" s="299"/>
      <c r="H4" s="235"/>
      <c r="I4" s="702"/>
      <c r="J4" s="703"/>
      <c r="K4" s="703"/>
      <c r="L4" s="703"/>
      <c r="M4" s="703"/>
      <c r="N4" s="704"/>
      <c r="P4" s="233"/>
      <c r="Q4" s="233"/>
      <c r="R4" s="312">
        <v>6</v>
      </c>
      <c r="S4" s="233"/>
      <c r="T4" s="233"/>
      <c r="U4" s="233"/>
      <c r="V4" s="233"/>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s="23" customFormat="1" ht="12.75" customHeight="1" x14ac:dyDescent="0.2">
      <c r="A5" s="515" t="s">
        <v>22</v>
      </c>
      <c r="B5" s="558" t="s">
        <v>23</v>
      </c>
      <c r="C5" s="558" t="s">
        <v>33</v>
      </c>
      <c r="D5" s="560" t="s">
        <v>34</v>
      </c>
      <c r="E5" s="562"/>
      <c r="F5" s="718" t="s">
        <v>4565</v>
      </c>
      <c r="G5" s="713" t="s">
        <v>4587</v>
      </c>
      <c r="H5" s="245" t="s">
        <v>0</v>
      </c>
      <c r="I5" s="313" t="s">
        <v>39</v>
      </c>
      <c r="J5" s="248" t="s">
        <v>40</v>
      </c>
      <c r="K5" s="249"/>
      <c r="L5" s="710" t="s">
        <v>4586</v>
      </c>
      <c r="M5" s="250" t="s">
        <v>43</v>
      </c>
      <c r="N5" s="257" t="s">
        <v>44</v>
      </c>
      <c r="O5" s="4"/>
      <c r="P5" s="233"/>
      <c r="Q5" s="233"/>
      <c r="R5" s="233"/>
      <c r="S5" s="233"/>
      <c r="T5" s="233"/>
      <c r="U5" s="233"/>
      <c r="V5" s="233"/>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6" s="23" customFormat="1" ht="12.75" x14ac:dyDescent="0.2">
      <c r="A6" s="341"/>
      <c r="B6" s="344"/>
      <c r="C6" s="344"/>
      <c r="D6" s="349"/>
      <c r="E6" s="351"/>
      <c r="F6" s="719"/>
      <c r="G6" s="714"/>
      <c r="H6" s="37" t="s">
        <v>38</v>
      </c>
      <c r="I6" s="227">
        <v>0</v>
      </c>
      <c r="J6" s="24">
        <v>1.2699999999999999E-2</v>
      </c>
      <c r="K6" s="25" t="s">
        <v>41</v>
      </c>
      <c r="L6" s="711"/>
      <c r="M6" s="26" t="s">
        <v>47</v>
      </c>
      <c r="N6" s="71" t="s">
        <v>48</v>
      </c>
      <c r="O6" s="721" t="str">
        <f>IF(AND(M8="",L9&lt;&gt;""),"Επιλέξτε 5 στο κελί L8 αν η εργασία είναι πενθήμερη ή 6 αν η εργασία είναι εξαήμερη","")</f>
        <v/>
      </c>
      <c r="P6" s="721"/>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6" s="23" customFormat="1" ht="12" customHeight="1" thickBot="1" x14ac:dyDescent="0.25">
      <c r="A7" s="341"/>
      <c r="B7" s="344"/>
      <c r="C7" s="344"/>
      <c r="D7" s="349"/>
      <c r="E7" s="351"/>
      <c r="F7" s="719"/>
      <c r="G7" s="714"/>
      <c r="H7" s="246" t="s">
        <v>45</v>
      </c>
      <c r="I7" s="251"/>
      <c r="J7" s="252">
        <v>196</v>
      </c>
      <c r="K7" s="253"/>
      <c r="L7" s="711"/>
      <c r="M7" s="265" t="s">
        <v>50</v>
      </c>
      <c r="N7" s="258"/>
      <c r="O7" s="721"/>
      <c r="P7" s="721"/>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6" s="30" customFormat="1" ht="18" customHeight="1" thickBot="1" x14ac:dyDescent="0.25">
      <c r="A8" s="516"/>
      <c r="B8" s="559"/>
      <c r="C8" s="559"/>
      <c r="D8" s="563"/>
      <c r="E8" s="565"/>
      <c r="F8" s="720"/>
      <c r="G8" s="715"/>
      <c r="H8" s="242" t="s">
        <v>51</v>
      </c>
      <c r="I8" s="242" t="s">
        <v>51</v>
      </c>
      <c r="J8" s="243">
        <v>15433</v>
      </c>
      <c r="K8" s="244" t="s">
        <v>51</v>
      </c>
      <c r="L8" s="712"/>
      <c r="M8" s="302"/>
      <c r="N8" s="264" t="s">
        <v>51</v>
      </c>
      <c r="O8" s="721"/>
      <c r="P8" s="721"/>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6" s="31" customFormat="1" ht="20.100000000000001" customHeight="1" x14ac:dyDescent="0.2">
      <c r="A9" s="236">
        <v>1</v>
      </c>
      <c r="B9" s="103"/>
      <c r="C9" s="105"/>
      <c r="D9" s="708"/>
      <c r="E9" s="709"/>
      <c r="F9" s="270"/>
      <c r="G9" s="303"/>
      <c r="H9" s="237"/>
      <c r="I9" s="238" t="str">
        <f t="shared" ref="I9:I26" si="0">IF(H9&gt;0,IF(O9="",IF(H9*$I$6&gt;$I$7,SUM(H9*$I$6),$I$7)," "),"")</f>
        <v/>
      </c>
      <c r="J9" s="301" t="str">
        <f t="shared" ref="J9:J26" si="1">IF(H9&gt;0,IF(O9="",IF((H9+I9)&gt;$J$8,SUM((H9+I9)*$J$6),($J$7))," "),"")</f>
        <v/>
      </c>
      <c r="K9" s="301" t="str">
        <f t="shared" ref="K9:K26" si="2">IF(H9&gt;0,IF(O9="",SUM(H9:J9)," "),"")</f>
        <v/>
      </c>
      <c r="L9" s="240"/>
      <c r="M9" s="66" t="str">
        <f t="shared" ref="M9:M26" si="3">IF(L9&gt;0,IF(O9="",IF($M$8=5,"247",IF($M$8=6,"299",FALSE))," "),"")</f>
        <v/>
      </c>
      <c r="N9" s="267" t="str">
        <f t="shared" ref="N9:N26" si="4">IF(L9&gt;0,IF(O9="",(K9*L9)/M9," "),"")</f>
        <v/>
      </c>
      <c r="O9" s="722" t="str">
        <f t="shared" ref="O9:O26" si="5">IF(AND(OR(B9&lt;&gt;"",C9&lt;&gt;""),D9&lt;&gt;"",H9&lt;&gt;"",F9=""), "Επιλέξτε ΝΑΙ/ΟΧΙ αν είναι Κρατικός Αξιωματούχος",IF(AND(OR(B9&lt;&gt;"",C9&lt;&gt;""),D9&lt;&gt;"",H9&lt;&gt;"",F9&lt;&gt;"",G9=""),"Καταχωρήστε ημερ. έναρξης πληρωθείσας άδειας",""))</f>
        <v/>
      </c>
      <c r="P9" s="722"/>
      <c r="Q9" s="722"/>
      <c r="R9" s="722"/>
      <c r="S9" s="31" t="str">
        <f t="shared" ref="S9:S26" si="6">+IF(AND(B9="",C9=""),"",IF(AND(F9="ΝΑΙ",G9&gt;$R$1,G9&lt;&gt;""),"ΓΛ44Β",IF(OR(AND(F9="ΝΑΙ",G9&lt;$R$1,G9&lt;&gt;""),F9="OXI"),"ΓΛ44 ΙΖ","")))</f>
        <v/>
      </c>
    </row>
    <row r="10" spans="1:256" s="4" customFormat="1" ht="20.100000000000001" customHeight="1" x14ac:dyDescent="0.2">
      <c r="A10" s="52">
        <v>2</v>
      </c>
      <c r="B10" s="103"/>
      <c r="C10" s="105"/>
      <c r="D10" s="706"/>
      <c r="E10" s="707"/>
      <c r="F10" s="270"/>
      <c r="G10" s="303"/>
      <c r="H10" s="237"/>
      <c r="I10" s="238" t="str">
        <f t="shared" si="0"/>
        <v/>
      </c>
      <c r="J10" s="301" t="str">
        <f t="shared" si="1"/>
        <v/>
      </c>
      <c r="K10" s="301" t="str">
        <f t="shared" si="2"/>
        <v/>
      </c>
      <c r="L10" s="41"/>
      <c r="M10" s="66" t="str">
        <f t="shared" si="3"/>
        <v/>
      </c>
      <c r="N10" s="267" t="str">
        <f t="shared" si="4"/>
        <v/>
      </c>
      <c r="O10" s="723" t="str">
        <f t="shared" si="5"/>
        <v/>
      </c>
      <c r="P10" s="722"/>
      <c r="Q10" s="722"/>
      <c r="R10" s="722"/>
      <c r="S10" s="31" t="str">
        <f t="shared" si="6"/>
        <v/>
      </c>
    </row>
    <row r="11" spans="1:256" s="4" customFormat="1" ht="20.100000000000001" customHeight="1" x14ac:dyDescent="0.2">
      <c r="A11" s="52">
        <v>3</v>
      </c>
      <c r="B11" s="103"/>
      <c r="C11" s="105"/>
      <c r="D11" s="706"/>
      <c r="E11" s="707"/>
      <c r="F11" s="270"/>
      <c r="G11" s="303"/>
      <c r="H11" s="44"/>
      <c r="I11" s="238" t="str">
        <f t="shared" si="0"/>
        <v/>
      </c>
      <c r="J11" s="301" t="str">
        <f t="shared" si="1"/>
        <v/>
      </c>
      <c r="K11" s="301" t="str">
        <f t="shared" si="2"/>
        <v/>
      </c>
      <c r="L11" s="41"/>
      <c r="M11" s="66" t="str">
        <f t="shared" si="3"/>
        <v/>
      </c>
      <c r="N11" s="267" t="str">
        <f t="shared" si="4"/>
        <v/>
      </c>
      <c r="O11" s="723" t="str">
        <f t="shared" si="5"/>
        <v/>
      </c>
      <c r="P11" s="722"/>
      <c r="Q11" s="722"/>
      <c r="R11" s="722"/>
      <c r="S11" s="31" t="str">
        <f t="shared" si="6"/>
        <v/>
      </c>
    </row>
    <row r="12" spans="1:256" s="4" customFormat="1" ht="20.100000000000001" customHeight="1" x14ac:dyDescent="0.2">
      <c r="A12" s="52">
        <v>4</v>
      </c>
      <c r="B12" s="103"/>
      <c r="C12" s="105"/>
      <c r="D12" s="706"/>
      <c r="E12" s="707"/>
      <c r="F12" s="270"/>
      <c r="G12" s="303"/>
      <c r="H12" s="44"/>
      <c r="I12" s="238" t="str">
        <f t="shared" si="0"/>
        <v/>
      </c>
      <c r="J12" s="301" t="str">
        <f t="shared" si="1"/>
        <v/>
      </c>
      <c r="K12" s="301" t="str">
        <f t="shared" si="2"/>
        <v/>
      </c>
      <c r="L12" s="41"/>
      <c r="M12" s="66" t="str">
        <f t="shared" si="3"/>
        <v/>
      </c>
      <c r="N12" s="267" t="str">
        <f t="shared" si="4"/>
        <v/>
      </c>
      <c r="O12" s="723" t="str">
        <f t="shared" si="5"/>
        <v/>
      </c>
      <c r="P12" s="722"/>
      <c r="Q12" s="722"/>
      <c r="R12" s="722"/>
      <c r="S12" s="31" t="str">
        <f t="shared" si="6"/>
        <v/>
      </c>
    </row>
    <row r="13" spans="1:256" s="4" customFormat="1" ht="20.100000000000001" customHeight="1" x14ac:dyDescent="0.2">
      <c r="A13" s="52">
        <v>5</v>
      </c>
      <c r="B13" s="103"/>
      <c r="C13" s="105"/>
      <c r="D13" s="706"/>
      <c r="E13" s="707"/>
      <c r="F13" s="270"/>
      <c r="G13" s="303"/>
      <c r="H13" s="44"/>
      <c r="I13" s="238" t="str">
        <f t="shared" si="0"/>
        <v/>
      </c>
      <c r="J13" s="301" t="str">
        <f t="shared" si="1"/>
        <v/>
      </c>
      <c r="K13" s="301" t="str">
        <f t="shared" si="2"/>
        <v/>
      </c>
      <c r="L13" s="41"/>
      <c r="M13" s="66" t="str">
        <f t="shared" si="3"/>
        <v/>
      </c>
      <c r="N13" s="267" t="str">
        <f t="shared" si="4"/>
        <v/>
      </c>
      <c r="O13" s="723" t="str">
        <f t="shared" si="5"/>
        <v/>
      </c>
      <c r="P13" s="722"/>
      <c r="Q13" s="722"/>
      <c r="R13" s="722"/>
      <c r="S13" s="31" t="str">
        <f t="shared" si="6"/>
        <v/>
      </c>
    </row>
    <row r="14" spans="1:256" s="4" customFormat="1" ht="20.100000000000001" customHeight="1" x14ac:dyDescent="0.2">
      <c r="A14" s="52">
        <v>6</v>
      </c>
      <c r="B14" s="103"/>
      <c r="C14" s="105"/>
      <c r="D14" s="706"/>
      <c r="E14" s="707"/>
      <c r="F14" s="270"/>
      <c r="G14" s="303"/>
      <c r="H14" s="44"/>
      <c r="I14" s="238" t="str">
        <f t="shared" si="0"/>
        <v/>
      </c>
      <c r="J14" s="301" t="str">
        <f t="shared" si="1"/>
        <v/>
      </c>
      <c r="K14" s="301" t="str">
        <f t="shared" si="2"/>
        <v/>
      </c>
      <c r="L14" s="41"/>
      <c r="M14" s="66" t="str">
        <f t="shared" si="3"/>
        <v/>
      </c>
      <c r="N14" s="267" t="str">
        <f t="shared" si="4"/>
        <v/>
      </c>
      <c r="O14" s="723" t="str">
        <f t="shared" si="5"/>
        <v/>
      </c>
      <c r="P14" s="722"/>
      <c r="Q14" s="722"/>
      <c r="R14" s="722"/>
      <c r="S14" s="31" t="str">
        <f t="shared" si="6"/>
        <v/>
      </c>
    </row>
    <row r="15" spans="1:256" s="4" customFormat="1" ht="20.100000000000001" customHeight="1" x14ac:dyDescent="0.2">
      <c r="A15" s="52">
        <v>7</v>
      </c>
      <c r="B15" s="103"/>
      <c r="C15" s="105"/>
      <c r="D15" s="706"/>
      <c r="E15" s="707"/>
      <c r="F15" s="270"/>
      <c r="G15" s="303"/>
      <c r="H15" s="44"/>
      <c r="I15" s="238" t="str">
        <f t="shared" si="0"/>
        <v/>
      </c>
      <c r="J15" s="301" t="str">
        <f t="shared" si="1"/>
        <v/>
      </c>
      <c r="K15" s="301" t="str">
        <f t="shared" si="2"/>
        <v/>
      </c>
      <c r="L15" s="41"/>
      <c r="M15" s="66" t="str">
        <f t="shared" si="3"/>
        <v/>
      </c>
      <c r="N15" s="267" t="str">
        <f t="shared" si="4"/>
        <v/>
      </c>
      <c r="O15" s="723" t="str">
        <f t="shared" si="5"/>
        <v/>
      </c>
      <c r="P15" s="722"/>
      <c r="Q15" s="722"/>
      <c r="R15" s="722"/>
      <c r="S15" s="31" t="str">
        <f t="shared" si="6"/>
        <v/>
      </c>
    </row>
    <row r="16" spans="1:256" s="4" customFormat="1" ht="20.100000000000001" customHeight="1" x14ac:dyDescent="0.2">
      <c r="A16" s="52">
        <v>8</v>
      </c>
      <c r="B16" s="103"/>
      <c r="C16" s="105"/>
      <c r="D16" s="706"/>
      <c r="E16" s="707"/>
      <c r="F16" s="270"/>
      <c r="G16" s="303"/>
      <c r="H16" s="44"/>
      <c r="I16" s="238" t="str">
        <f t="shared" si="0"/>
        <v/>
      </c>
      <c r="J16" s="301" t="str">
        <f t="shared" si="1"/>
        <v/>
      </c>
      <c r="K16" s="301" t="str">
        <f t="shared" si="2"/>
        <v/>
      </c>
      <c r="L16" s="41"/>
      <c r="M16" s="66" t="str">
        <f t="shared" si="3"/>
        <v/>
      </c>
      <c r="N16" s="267" t="str">
        <f t="shared" si="4"/>
        <v/>
      </c>
      <c r="O16" s="723" t="str">
        <f t="shared" si="5"/>
        <v/>
      </c>
      <c r="P16" s="722"/>
      <c r="Q16" s="722"/>
      <c r="R16" s="722"/>
      <c r="S16" s="31" t="str">
        <f t="shared" si="6"/>
        <v/>
      </c>
    </row>
    <row r="17" spans="1:19" s="4" customFormat="1" ht="20.100000000000001" customHeight="1" x14ac:dyDescent="0.2">
      <c r="A17" s="52">
        <v>9</v>
      </c>
      <c r="B17" s="103"/>
      <c r="C17" s="105"/>
      <c r="D17" s="706"/>
      <c r="E17" s="707"/>
      <c r="F17" s="270"/>
      <c r="G17" s="303"/>
      <c r="H17" s="44"/>
      <c r="I17" s="238" t="str">
        <f t="shared" si="0"/>
        <v/>
      </c>
      <c r="J17" s="301" t="str">
        <f t="shared" si="1"/>
        <v/>
      </c>
      <c r="K17" s="301" t="str">
        <f t="shared" si="2"/>
        <v/>
      </c>
      <c r="L17" s="41"/>
      <c r="M17" s="66" t="str">
        <f t="shared" si="3"/>
        <v/>
      </c>
      <c r="N17" s="267" t="str">
        <f t="shared" si="4"/>
        <v/>
      </c>
      <c r="O17" s="723" t="str">
        <f t="shared" si="5"/>
        <v/>
      </c>
      <c r="P17" s="722"/>
      <c r="Q17" s="722"/>
      <c r="R17" s="722"/>
      <c r="S17" s="31" t="str">
        <f t="shared" si="6"/>
        <v/>
      </c>
    </row>
    <row r="18" spans="1:19" s="4" customFormat="1" ht="20.100000000000001" customHeight="1" x14ac:dyDescent="0.2">
      <c r="A18" s="52">
        <v>10</v>
      </c>
      <c r="B18" s="103"/>
      <c r="C18" s="105"/>
      <c r="D18" s="706"/>
      <c r="E18" s="707"/>
      <c r="F18" s="270"/>
      <c r="G18" s="303"/>
      <c r="H18" s="44"/>
      <c r="I18" s="238" t="str">
        <f t="shared" si="0"/>
        <v/>
      </c>
      <c r="J18" s="301" t="str">
        <f t="shared" si="1"/>
        <v/>
      </c>
      <c r="K18" s="301" t="str">
        <f t="shared" si="2"/>
        <v/>
      </c>
      <c r="L18" s="41"/>
      <c r="M18" s="66" t="str">
        <f t="shared" si="3"/>
        <v/>
      </c>
      <c r="N18" s="267" t="str">
        <f t="shared" si="4"/>
        <v/>
      </c>
      <c r="O18" s="723" t="str">
        <f t="shared" si="5"/>
        <v/>
      </c>
      <c r="P18" s="722"/>
      <c r="Q18" s="722"/>
      <c r="R18" s="722"/>
      <c r="S18" s="31" t="str">
        <f t="shared" si="6"/>
        <v/>
      </c>
    </row>
    <row r="19" spans="1:19" s="4" customFormat="1" ht="20.100000000000001" customHeight="1" x14ac:dyDescent="0.2">
      <c r="A19" s="53">
        <v>11</v>
      </c>
      <c r="B19" s="103"/>
      <c r="C19" s="105"/>
      <c r="D19" s="706"/>
      <c r="E19" s="707"/>
      <c r="F19" s="270"/>
      <c r="G19" s="303"/>
      <c r="H19" s="44"/>
      <c r="I19" s="238" t="str">
        <f t="shared" si="0"/>
        <v/>
      </c>
      <c r="J19" s="301" t="str">
        <f t="shared" si="1"/>
        <v/>
      </c>
      <c r="K19" s="301" t="str">
        <f t="shared" si="2"/>
        <v/>
      </c>
      <c r="L19" s="41"/>
      <c r="M19" s="66" t="str">
        <f t="shared" si="3"/>
        <v/>
      </c>
      <c r="N19" s="267" t="str">
        <f t="shared" si="4"/>
        <v/>
      </c>
      <c r="O19" s="723" t="str">
        <f t="shared" si="5"/>
        <v/>
      </c>
      <c r="P19" s="722"/>
      <c r="Q19" s="722"/>
      <c r="R19" s="722"/>
      <c r="S19" s="31" t="str">
        <f t="shared" si="6"/>
        <v/>
      </c>
    </row>
    <row r="20" spans="1:19" s="4" customFormat="1" ht="20.100000000000001" customHeight="1" x14ac:dyDescent="0.2">
      <c r="A20" s="52">
        <v>12</v>
      </c>
      <c r="B20" s="103"/>
      <c r="C20" s="105"/>
      <c r="D20" s="706"/>
      <c r="E20" s="707"/>
      <c r="F20" s="270"/>
      <c r="G20" s="303"/>
      <c r="H20" s="44"/>
      <c r="I20" s="238" t="str">
        <f t="shared" si="0"/>
        <v/>
      </c>
      <c r="J20" s="301" t="str">
        <f t="shared" si="1"/>
        <v/>
      </c>
      <c r="K20" s="301" t="str">
        <f t="shared" si="2"/>
        <v/>
      </c>
      <c r="L20" s="41"/>
      <c r="M20" s="66" t="str">
        <f t="shared" si="3"/>
        <v/>
      </c>
      <c r="N20" s="267" t="str">
        <f t="shared" si="4"/>
        <v/>
      </c>
      <c r="O20" s="723" t="str">
        <f t="shared" si="5"/>
        <v/>
      </c>
      <c r="P20" s="722"/>
      <c r="Q20" s="722"/>
      <c r="R20" s="722"/>
      <c r="S20" s="31" t="str">
        <f t="shared" si="6"/>
        <v/>
      </c>
    </row>
    <row r="21" spans="1:19" s="4" customFormat="1" ht="20.100000000000001" customHeight="1" x14ac:dyDescent="0.2">
      <c r="A21" s="52">
        <v>13</v>
      </c>
      <c r="B21" s="103"/>
      <c r="C21" s="105"/>
      <c r="D21" s="706"/>
      <c r="E21" s="707"/>
      <c r="F21" s="270"/>
      <c r="G21" s="303"/>
      <c r="H21" s="44"/>
      <c r="I21" s="238" t="str">
        <f t="shared" si="0"/>
        <v/>
      </c>
      <c r="J21" s="301" t="str">
        <f t="shared" si="1"/>
        <v/>
      </c>
      <c r="K21" s="301" t="str">
        <f t="shared" si="2"/>
        <v/>
      </c>
      <c r="L21" s="41"/>
      <c r="M21" s="66" t="str">
        <f t="shared" si="3"/>
        <v/>
      </c>
      <c r="N21" s="267" t="str">
        <f t="shared" si="4"/>
        <v/>
      </c>
      <c r="O21" s="723" t="str">
        <f t="shared" si="5"/>
        <v/>
      </c>
      <c r="P21" s="722"/>
      <c r="Q21" s="722"/>
      <c r="R21" s="722"/>
      <c r="S21" s="31" t="str">
        <f t="shared" si="6"/>
        <v/>
      </c>
    </row>
    <row r="22" spans="1:19" s="4" customFormat="1" ht="20.100000000000001" customHeight="1" x14ac:dyDescent="0.2">
      <c r="A22" s="52">
        <v>14</v>
      </c>
      <c r="B22" s="103"/>
      <c r="C22" s="105"/>
      <c r="D22" s="706"/>
      <c r="E22" s="707"/>
      <c r="F22" s="270"/>
      <c r="G22" s="303"/>
      <c r="H22" s="44"/>
      <c r="I22" s="238" t="str">
        <f t="shared" si="0"/>
        <v/>
      </c>
      <c r="J22" s="301" t="str">
        <f t="shared" si="1"/>
        <v/>
      </c>
      <c r="K22" s="301" t="str">
        <f t="shared" si="2"/>
        <v/>
      </c>
      <c r="L22" s="41"/>
      <c r="M22" s="66" t="str">
        <f t="shared" si="3"/>
        <v/>
      </c>
      <c r="N22" s="267" t="str">
        <f t="shared" si="4"/>
        <v/>
      </c>
      <c r="O22" s="723" t="str">
        <f t="shared" si="5"/>
        <v/>
      </c>
      <c r="P22" s="722"/>
      <c r="Q22" s="722"/>
      <c r="R22" s="722"/>
      <c r="S22" s="31" t="str">
        <f t="shared" si="6"/>
        <v/>
      </c>
    </row>
    <row r="23" spans="1:19" s="4" customFormat="1" ht="20.100000000000001" customHeight="1" x14ac:dyDescent="0.2">
      <c r="A23" s="52">
        <v>15</v>
      </c>
      <c r="B23" s="103"/>
      <c r="C23" s="105"/>
      <c r="D23" s="706"/>
      <c r="E23" s="707"/>
      <c r="F23" s="270"/>
      <c r="G23" s="303"/>
      <c r="H23" s="44"/>
      <c r="I23" s="238" t="str">
        <f t="shared" si="0"/>
        <v/>
      </c>
      <c r="J23" s="301" t="str">
        <f t="shared" si="1"/>
        <v/>
      </c>
      <c r="K23" s="301" t="str">
        <f t="shared" si="2"/>
        <v/>
      </c>
      <c r="L23" s="41"/>
      <c r="M23" s="66" t="str">
        <f t="shared" si="3"/>
        <v/>
      </c>
      <c r="N23" s="267" t="str">
        <f t="shared" si="4"/>
        <v/>
      </c>
      <c r="O23" s="723" t="str">
        <f t="shared" si="5"/>
        <v/>
      </c>
      <c r="P23" s="722"/>
      <c r="Q23" s="722"/>
      <c r="R23" s="722"/>
      <c r="S23" s="31" t="str">
        <f t="shared" si="6"/>
        <v/>
      </c>
    </row>
    <row r="24" spans="1:19" s="4" customFormat="1" ht="20.100000000000001" customHeight="1" x14ac:dyDescent="0.2">
      <c r="A24" s="52">
        <v>16</v>
      </c>
      <c r="B24" s="103"/>
      <c r="C24" s="105"/>
      <c r="D24" s="706"/>
      <c r="E24" s="707"/>
      <c r="F24" s="270"/>
      <c r="G24" s="303"/>
      <c r="H24" s="44"/>
      <c r="I24" s="238" t="str">
        <f t="shared" si="0"/>
        <v/>
      </c>
      <c r="J24" s="301" t="str">
        <f t="shared" si="1"/>
        <v/>
      </c>
      <c r="K24" s="301" t="str">
        <f t="shared" si="2"/>
        <v/>
      </c>
      <c r="L24" s="41"/>
      <c r="M24" s="66" t="str">
        <f t="shared" si="3"/>
        <v/>
      </c>
      <c r="N24" s="267" t="str">
        <f t="shared" si="4"/>
        <v/>
      </c>
      <c r="O24" s="723" t="str">
        <f t="shared" si="5"/>
        <v/>
      </c>
      <c r="P24" s="722"/>
      <c r="Q24" s="722"/>
      <c r="R24" s="722"/>
      <c r="S24" s="31" t="str">
        <f t="shared" si="6"/>
        <v/>
      </c>
    </row>
    <row r="25" spans="1:19" s="4" customFormat="1" ht="20.100000000000001" customHeight="1" x14ac:dyDescent="0.2">
      <c r="A25" s="52">
        <v>17</v>
      </c>
      <c r="B25" s="103"/>
      <c r="C25" s="105"/>
      <c r="D25" s="706"/>
      <c r="E25" s="707"/>
      <c r="F25" s="270"/>
      <c r="G25" s="303"/>
      <c r="H25" s="44"/>
      <c r="I25" s="238" t="str">
        <f t="shared" si="0"/>
        <v/>
      </c>
      <c r="J25" s="301" t="str">
        <f t="shared" si="1"/>
        <v/>
      </c>
      <c r="K25" s="301" t="str">
        <f t="shared" si="2"/>
        <v/>
      </c>
      <c r="L25" s="41"/>
      <c r="M25" s="66" t="str">
        <f t="shared" si="3"/>
        <v/>
      </c>
      <c r="N25" s="267" t="str">
        <f t="shared" si="4"/>
        <v/>
      </c>
      <c r="O25" s="723" t="str">
        <f t="shared" si="5"/>
        <v/>
      </c>
      <c r="P25" s="722"/>
      <c r="Q25" s="722"/>
      <c r="R25" s="722"/>
      <c r="S25" s="31" t="str">
        <f t="shared" si="6"/>
        <v/>
      </c>
    </row>
    <row r="26" spans="1:19" s="4" customFormat="1" ht="20.100000000000001" customHeight="1" x14ac:dyDescent="0.2">
      <c r="A26" s="54">
        <v>18</v>
      </c>
      <c r="B26" s="103"/>
      <c r="C26" s="105"/>
      <c r="D26" s="716"/>
      <c r="E26" s="717"/>
      <c r="F26" s="270"/>
      <c r="G26" s="304"/>
      <c r="H26" s="45"/>
      <c r="I26" s="238" t="str">
        <f t="shared" si="0"/>
        <v/>
      </c>
      <c r="J26" s="301" t="str">
        <f t="shared" si="1"/>
        <v/>
      </c>
      <c r="K26" s="301" t="str">
        <f t="shared" si="2"/>
        <v/>
      </c>
      <c r="L26" s="42"/>
      <c r="M26" s="66" t="str">
        <f t="shared" si="3"/>
        <v/>
      </c>
      <c r="N26" s="267" t="str">
        <f t="shared" si="4"/>
        <v/>
      </c>
      <c r="O26" s="723" t="str">
        <f t="shared" si="5"/>
        <v/>
      </c>
      <c r="P26" s="722"/>
      <c r="Q26" s="722"/>
      <c r="R26" s="722"/>
      <c r="S26" s="31" t="str">
        <f t="shared" si="6"/>
        <v/>
      </c>
    </row>
    <row r="27" spans="1:19" s="4" customFormat="1" ht="18" customHeight="1" thickBot="1" x14ac:dyDescent="0.3">
      <c r="A27" s="317" t="s">
        <v>52</v>
      </c>
      <c r="B27" s="318"/>
      <c r="C27" s="318"/>
      <c r="D27" s="318"/>
      <c r="E27" s="318"/>
      <c r="F27" s="318"/>
      <c r="G27" s="318"/>
      <c r="H27" s="318"/>
      <c r="I27" s="318"/>
      <c r="J27" s="318"/>
      <c r="K27" s="318"/>
      <c r="L27" s="318"/>
      <c r="M27" s="319"/>
      <c r="N27" s="65" t="str">
        <f>IF(SUM(N9:N26)&lt;&gt;0,SUM(N9:N26)," ")</f>
        <v xml:space="preserve"> </v>
      </c>
      <c r="O27" s="724"/>
      <c r="P27" s="724"/>
      <c r="Q27" s="724"/>
      <c r="R27" s="724"/>
    </row>
    <row r="28" spans="1:19" s="4" customFormat="1" ht="24.95" customHeight="1" thickTop="1" x14ac:dyDescent="0.25">
      <c r="A28" s="49"/>
      <c r="B28" s="330" t="s">
        <v>26</v>
      </c>
      <c r="C28" s="330"/>
      <c r="D28" s="329"/>
      <c r="E28" s="329"/>
      <c r="F28" s="329"/>
      <c r="G28" s="47"/>
      <c r="H28" s="47"/>
      <c r="I28" s="47"/>
      <c r="J28" s="330" t="s">
        <v>32</v>
      </c>
      <c r="K28" s="330"/>
      <c r="L28" s="329"/>
      <c r="M28" s="329"/>
      <c r="N28" s="48"/>
      <c r="O28" s="724"/>
      <c r="P28" s="724"/>
      <c r="Q28" s="724"/>
      <c r="R28" s="724"/>
    </row>
    <row r="29" spans="1:19" s="4" customFormat="1" ht="21.75" customHeight="1" x14ac:dyDescent="0.25">
      <c r="A29" s="49"/>
      <c r="B29" s="331" t="s">
        <v>17</v>
      </c>
      <c r="C29" s="331"/>
      <c r="D29" s="333"/>
      <c r="E29" s="333"/>
      <c r="F29" s="333"/>
      <c r="G29" s="47"/>
      <c r="H29" s="47"/>
      <c r="I29" s="47"/>
      <c r="J29" s="331" t="s">
        <v>32</v>
      </c>
      <c r="K29" s="331"/>
      <c r="L29" s="333"/>
      <c r="M29" s="333"/>
      <c r="N29" s="48"/>
      <c r="O29" s="724"/>
      <c r="P29" s="724"/>
      <c r="Q29" s="724"/>
      <c r="R29" s="724"/>
    </row>
    <row r="30" spans="1:19" ht="8.25" customHeight="1" thickBot="1" x14ac:dyDescent="0.3">
      <c r="A30" s="323"/>
      <c r="B30" s="324"/>
      <c r="C30" s="324"/>
      <c r="D30" s="324"/>
      <c r="E30" s="324"/>
      <c r="F30" s="324"/>
      <c r="G30" s="324"/>
      <c r="H30" s="324"/>
      <c r="I30" s="324"/>
      <c r="J30" s="324"/>
      <c r="K30" s="324"/>
      <c r="L30" s="324"/>
      <c r="M30" s="324"/>
      <c r="N30" s="325"/>
    </row>
  </sheetData>
  <sheetProtection algorithmName="SHA-512" hashValue="qg1hl5plvAjBa7aQp5d96xWrPiR9T5V6EHuYXq+kNVKjuY/OUesgnv7RTIshgATnAphNjQKcnMogNnRV5gd8Rg==" saltValue="4PaHhN52Vq2S5TqFL8nCbw==" spinCount="100000" sheet="1" selectLockedCells="1"/>
  <mergeCells count="62">
    <mergeCell ref="A30:N30"/>
    <mergeCell ref="D26:E26"/>
    <mergeCell ref="O26:R26"/>
    <mergeCell ref="A27:M27"/>
    <mergeCell ref="O27:R27"/>
    <mergeCell ref="B28:C28"/>
    <mergeCell ref="D28:F28"/>
    <mergeCell ref="J28:K28"/>
    <mergeCell ref="L28:M28"/>
    <mergeCell ref="O28:R28"/>
    <mergeCell ref="B29:C29"/>
    <mergeCell ref="D29:F29"/>
    <mergeCell ref="J29:K29"/>
    <mergeCell ref="L29:M29"/>
    <mergeCell ref="O29:R29"/>
    <mergeCell ref="D23:E23"/>
    <mergeCell ref="O23:R23"/>
    <mergeCell ref="D24:E24"/>
    <mergeCell ref="O24:R24"/>
    <mergeCell ref="D25:E25"/>
    <mergeCell ref="O25:R25"/>
    <mergeCell ref="D20:E20"/>
    <mergeCell ref="O20:R20"/>
    <mergeCell ref="D21:E21"/>
    <mergeCell ref="O21:R21"/>
    <mergeCell ref="D22:E22"/>
    <mergeCell ref="O22:R22"/>
    <mergeCell ref="D17:E17"/>
    <mergeCell ref="O17:R17"/>
    <mergeCell ref="D18:E18"/>
    <mergeCell ref="O18:R18"/>
    <mergeCell ref="D19:E19"/>
    <mergeCell ref="O19:R19"/>
    <mergeCell ref="D14:E14"/>
    <mergeCell ref="O14:R14"/>
    <mergeCell ref="D15:E15"/>
    <mergeCell ref="O15:R15"/>
    <mergeCell ref="D16:E16"/>
    <mergeCell ref="O16:R16"/>
    <mergeCell ref="D11:E11"/>
    <mergeCell ref="O11:R11"/>
    <mergeCell ref="D12:E12"/>
    <mergeCell ref="O12:R12"/>
    <mergeCell ref="D13:E13"/>
    <mergeCell ref="O13:R13"/>
    <mergeCell ref="D10:E10"/>
    <mergeCell ref="O10:R10"/>
    <mergeCell ref="B1:H2"/>
    <mergeCell ref="M1:N1"/>
    <mergeCell ref="B3:H3"/>
    <mergeCell ref="I3:N4"/>
    <mergeCell ref="C4:F4"/>
    <mergeCell ref="G5:G8"/>
    <mergeCell ref="L5:L8"/>
    <mergeCell ref="O6:P8"/>
    <mergeCell ref="D9:E9"/>
    <mergeCell ref="O9:R9"/>
    <mergeCell ref="A5:A8"/>
    <mergeCell ref="B5:B8"/>
    <mergeCell ref="C5:C8"/>
    <mergeCell ref="D5:E8"/>
    <mergeCell ref="F5:F8"/>
  </mergeCells>
  <conditionalFormatting sqref="B5">
    <cfRule type="expression" dxfId="296" priority="8" stopIfTrue="1">
      <formula>B7&gt;0</formula>
    </cfRule>
  </conditionalFormatting>
  <conditionalFormatting sqref="B5">
    <cfRule type="expression" dxfId="295" priority="7" stopIfTrue="1">
      <formula>B7&gt;0</formula>
    </cfRule>
  </conditionalFormatting>
  <conditionalFormatting sqref="F9:G26 B9:D9 B11:D26 B10:C10">
    <cfRule type="notContainsBlanks" dxfId="294" priority="6">
      <formula>LEN(TRIM(B9))&gt;0</formula>
    </cfRule>
  </conditionalFormatting>
  <conditionalFormatting sqref="O9:O29">
    <cfRule type="notContainsBlanks" dxfId="293" priority="5">
      <formula>LEN(TRIM(O9))&gt;0</formula>
    </cfRule>
  </conditionalFormatting>
  <conditionalFormatting sqref="O6:P8">
    <cfRule type="notContainsBlanks" dxfId="292" priority="4">
      <formula>LEN(TRIM(O6))&gt;0</formula>
    </cfRule>
  </conditionalFormatting>
  <conditionalFormatting sqref="M8">
    <cfRule type="expression" dxfId="291" priority="3">
      <formula>$O$6&lt;&gt;""</formula>
    </cfRule>
  </conditionalFormatting>
  <conditionalFormatting sqref="D10">
    <cfRule type="notContainsBlanks" dxfId="290" priority="1">
      <formula>LEN(TRIM(D10))&gt;0</formula>
    </cfRule>
  </conditionalFormatting>
  <dataValidations count="10">
    <dataValidation type="date" allowBlank="1" showInputMessage="1" showErrorMessage="1" error="ΕΙΣΑΞΤΕ ΗΜΕΡ ΑΠΟ 1/1/20 - 31/12/21" prompt="ΕΙΣΑΞΤΕ ΗΜΕΡ ΑΠΟ 1/1/20 - 31/12/21" sqref="G9:G26" xr:uid="{00000000-0002-0000-0D00-000000000000}">
      <formula1>43831</formula1>
      <formula2>44561</formula2>
    </dataValidation>
    <dataValidation type="list" allowBlank="1" showInputMessage="1" showErrorMessage="1" sqref="F9:F26" xr:uid="{00000000-0002-0000-0D00-000001000000}">
      <formula1>$O$1:$O$2</formula1>
    </dataValidation>
    <dataValidation allowBlank="1" showInputMessage="1" showErrorMessage="1" promptTitle="ΓΕΝΙΚΕΣ ΑΥΞΗΣΕΙΣ" prompt="Καταχώριση ΠΟΣΟΣΤΟΥ Γενικών Αυξήσεων" sqref="I6" xr:uid="{00000000-0002-0000-0D00-000002000000}"/>
    <dataValidation allowBlank="1" showInputMessage="1" showErrorMessage="1" promptTitle="ΤΙΜΑΡΙΘΜΙΚΟ ΕΠΙΔΟΜΑ" prompt="Καταχώριση ΠΟΣΟΣΤΟΥ Τιμαριθμικού Επιδόματος" sqref="J6" xr:uid="{00000000-0002-0000-0D00-000003000000}"/>
    <dataValidation allowBlank="1" showInputMessage="1" showErrorMessage="1" promptTitle="ΤΙΜΑΡΙΘΜΙΚΟ ΕΠΙΔΟΜΑ" prompt="Καταχώριση ΕΛΑΧΙΣΤΟΥ ΠΟΣΟΥ Τιμαριθμικού Επιδόματος" sqref="J7" xr:uid="{00000000-0002-0000-0D00-000004000000}"/>
    <dataValidation allowBlank="1" showInputMessage="1" showErrorMessage="1" promptTitle="ΕΛΑΧΙΣΤΟ ΠΟΣΟ ΓΕΝΙΚΩΝ ΑΥΞΗΣΕΩΝ" prompt="Καταχώριση  ΕΛΑΧΙΣΤΟΥ ΠΟΣΟΥ Γενικών Αυξήσεων" sqref="I7" xr:uid="{00000000-0002-0000-0D00-000005000000}"/>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J8" xr:uid="{00000000-0002-0000-0D00-000006000000}"/>
    <dataValidation type="textLength" operator="lessThanOrEqual" allowBlank="1" showErrorMessage="1" errorTitle="ΑΡΙΘΜΟΣ ΚΟΙΝΩΝΙΚΩΝ ΑΣΦΑΛΙΣΕΩΝ" error="Μέχρι 10 χαρακτήρες" sqref="B9:B26" xr:uid="{00000000-0002-0000-0D00-000007000000}">
      <formula1>10</formula1>
    </dataValidation>
    <dataValidation type="textLength" operator="lessThanOrEqual" allowBlank="1" showErrorMessage="1" errorTitle="ΑΡΙΘΜΟΣ ΔΕΛΤΙΟΥ ΤΑΥΤΟΤΗΤΑΣ" error="Μέχρι 10 χαρακτήρες" sqref="C9:C26" xr:uid="{00000000-0002-0000-0D00-000008000000}">
      <formula1>10</formula1>
    </dataValidation>
    <dataValidation type="list" allowBlank="1" showInputMessage="1" showErrorMessage="1" sqref="M8" xr:uid="{C3063E7B-92C9-472A-97C4-65DACBC9A10D}">
      <formula1>$R$3:$R$4</formula1>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499"/>
  <sheetViews>
    <sheetView showGridLines="0" showZeros="0" zoomScaleNormal="100" workbookViewId="0">
      <selection activeCell="C7" sqref="C7"/>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3" width="9.140625" style="111"/>
    <col min="24" max="24" width="24.85546875" style="111" customWidth="1"/>
    <col min="25" max="25" width="0" style="111" hidden="1" customWidth="1"/>
    <col min="26"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5"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5" s="108" customFormat="1" ht="23.25" customHeight="1" thickBot="1" x14ac:dyDescent="0.25">
      <c r="A2" s="367"/>
      <c r="B2" s="368"/>
      <c r="C2" s="368"/>
      <c r="D2" s="368"/>
      <c r="E2" s="368"/>
      <c r="F2" s="368"/>
      <c r="G2" s="368"/>
      <c r="H2" s="109"/>
      <c r="I2" s="109"/>
      <c r="J2" s="109"/>
      <c r="K2" s="109"/>
      <c r="L2" s="109"/>
      <c r="M2" s="109"/>
      <c r="N2" s="110"/>
      <c r="O2" s="373"/>
      <c r="P2" s="373"/>
      <c r="Q2" s="373"/>
      <c r="R2" s="373"/>
      <c r="S2" s="374"/>
    </row>
    <row r="3" spans="1:25" ht="15.75" customHeight="1" x14ac:dyDescent="0.25">
      <c r="A3" s="375" t="s">
        <v>4592</v>
      </c>
      <c r="B3" s="376"/>
      <c r="C3" s="376"/>
      <c r="D3" s="376"/>
      <c r="E3" s="376"/>
      <c r="F3" s="376"/>
      <c r="G3" s="376"/>
      <c r="H3" s="377" t="s">
        <v>63</v>
      </c>
      <c r="I3" s="378"/>
      <c r="J3" s="378"/>
      <c r="K3" s="378"/>
      <c r="L3" s="378"/>
      <c r="M3" s="378"/>
      <c r="N3" s="378"/>
      <c r="O3" s="378"/>
      <c r="P3" s="378"/>
      <c r="Q3" s="378"/>
      <c r="R3" s="378"/>
      <c r="S3" s="379"/>
    </row>
    <row r="4" spans="1:25" ht="11.25" customHeight="1" x14ac:dyDescent="0.2">
      <c r="A4" s="380"/>
      <c r="B4" s="381"/>
      <c r="C4" s="381"/>
      <c r="D4" s="381"/>
      <c r="E4" s="381"/>
      <c r="F4" s="381"/>
      <c r="G4" s="381"/>
      <c r="H4" s="382" t="s">
        <v>65</v>
      </c>
      <c r="I4" s="383"/>
      <c r="J4" s="384"/>
      <c r="K4" s="388"/>
      <c r="L4" s="388"/>
      <c r="M4" s="388"/>
      <c r="N4" s="390" t="s">
        <v>66</v>
      </c>
      <c r="O4" s="393" t="s">
        <v>67</v>
      </c>
      <c r="P4" s="355" t="s">
        <v>7</v>
      </c>
      <c r="Q4" s="356"/>
      <c r="R4" s="356"/>
      <c r="S4" s="357"/>
    </row>
    <row r="5" spans="1:25"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5"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5"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5"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5"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5"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5"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5"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5"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5"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5" ht="18" customHeight="1" x14ac:dyDescent="0.25">
      <c r="A15" s="145">
        <v>1</v>
      </c>
      <c r="B15" s="296" t="str">
        <f>IF('ΓΛ 44Ν(LEAVE) Ιαν 2020-Δεκ 2021'!$S9="ΓΛ44 ΙΖ",'ΓΛ 44Ν(LEAVE) Ιαν 2020-Δεκ 2021'!B9,"")</f>
        <v/>
      </c>
      <c r="C15" s="296" t="str">
        <f>IF('ΓΛ 44Ν(LEAVE) Ιαν 2020-Δεκ 2021'!$S9="ΓΛ44 ΙΖ",'ΓΛ 44Ν(LEAVE) Ιαν 2020-Δεκ 2021'!C9,"")</f>
        <v/>
      </c>
      <c r="D15" s="412" t="str">
        <f>IF('ΓΛ 44Ν(LEAVE) Ιαν 2020-Δεκ 2021'!$S9="ΓΛ44 ΙΖ",'ΓΛ 44Ν(LEAVE) Ιαν 2020-Δεκ 2021'!D9,"")</f>
        <v/>
      </c>
      <c r="E15" s="413"/>
      <c r="F15" s="414"/>
      <c r="G15" s="305"/>
      <c r="H15" s="147"/>
      <c r="I15" s="148" t="str">
        <f t="shared" ref="I15:I32" si="0">IF(G15="","",+MONTH(G15))</f>
        <v/>
      </c>
      <c r="J15" s="149" t="str">
        <f t="shared" ref="J15:J32" si="1">IF(G15="","",+YEAR(G15))</f>
        <v/>
      </c>
      <c r="K15" s="314"/>
      <c r="L15" s="314"/>
      <c r="M15" s="223"/>
      <c r="N15" s="224"/>
      <c r="O15" s="225"/>
      <c r="P15" s="2"/>
      <c r="Q15" s="2"/>
      <c r="R15" s="152"/>
      <c r="S15" s="153" t="str">
        <f>IF('ΓΛ 44Ν(LEAVE) Ιαν 2020-Δεκ 2021'!$S9="ΓΛ44 ΙΖ",'ΓΛ 44Ν(LEAVE) Ιαν 2020-Δεκ 2021'!N9,"")</f>
        <v/>
      </c>
      <c r="T15" s="415" t="str">
        <f>IF(AND(G15&lt;&gt;"",MONTH(G15)&gt;=3,'ΓΛ 44Ν(LEAVE) Ιαν 2020-Δεκ 2021'!F9="ΝΑΙ"),"Για Αξιωματούχους από 1/3/19  χρησιμοποιείστε το έντυπο ΓΛ44Β",+IF(Q15="N/A","Η κλίμακα αυτή έχει καταργηθεί",""))</f>
        <v/>
      </c>
      <c r="U15" s="416"/>
      <c r="V15" s="416"/>
      <c r="W15" s="416"/>
      <c r="X15" s="416"/>
      <c r="Y15" s="111" t="b">
        <f>+IF(AND('ΓΛ44Β (Αξιωμ) Ιαν 2020-Δεκ2021'!I10&lt;&gt;"",'ΓΛ44Β (Αξιωμ) Ιαν 2020-Δεκ2021'!M10=""),FALSE,TRUE)</f>
        <v>1</v>
      </c>
    </row>
    <row r="16" spans="1:25" ht="18" customHeight="1" x14ac:dyDescent="0.25">
      <c r="A16" s="154">
        <v>2</v>
      </c>
      <c r="B16" s="296" t="str">
        <f>IF('ΓΛ 44Ν(LEAVE) Ιαν 2020-Δεκ 2021'!$S10="ΓΛ44 ΙΖ",'ΓΛ 44Ν(LEAVE) Ιαν 2020-Δεκ 2021'!B10,"")</f>
        <v/>
      </c>
      <c r="C16" s="296" t="str">
        <f>IF('ΓΛ 44Ν(LEAVE) Ιαν 2020-Δεκ 2021'!$S10="ΓΛ44 ΙΖ",'ΓΛ 44Ν(LEAVE) Ιαν 2020-Δεκ 2021'!C10,"")</f>
        <v/>
      </c>
      <c r="D16" s="417" t="str">
        <f>IF('ΓΛ 44Ν(LEAVE) Ιαν 2020-Δεκ 2021'!$S10="ΓΛ44 ΙΖ",'ΓΛ 44Ν(LEAVE) Ιαν 2020-Δεκ 2021'!D10,"")</f>
        <v/>
      </c>
      <c r="E16" s="418"/>
      <c r="F16" s="419"/>
      <c r="G16" s="305"/>
      <c r="H16" s="147"/>
      <c r="I16" s="148" t="str">
        <f t="shared" si="0"/>
        <v/>
      </c>
      <c r="J16" s="149" t="str">
        <f t="shared" si="1"/>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IF('ΓΛ 44Ν(LEAVE) Ιαν 2020-Δεκ 2021'!$S10="ΓΛ44 ΙΖ",'ΓΛ 44Ν(LEAVE) Ιαν 2020-Δεκ 2021'!N10,"")</f>
        <v/>
      </c>
      <c r="T16" s="415" t="str">
        <f>IF(AND(G16&lt;&gt;"",MONTH(G16)&gt;=3,'ΓΛ 44Ν(LEAVE) Ιαν 2020-Δεκ 2021'!F10="ΝΑΙ"),"Για Αξιωματούχους από 1/3/19  χρησιμοποιείστε το έντυπο ΓΛ44Β",+IF(Q16="N/A","Η κλίμακα αυτή έχει καταργηθεί",""))</f>
        <v/>
      </c>
      <c r="U16" s="416"/>
      <c r="V16" s="416"/>
      <c r="W16" s="416"/>
      <c r="X16" s="416"/>
      <c r="Y16" s="111" t="b">
        <f>+IF(AND('ΓΛ44Β (Αξιωμ) Ιαν 2020-Δεκ2021'!I11&lt;&gt;"",'ΓΛ44Β (Αξιωμ) Ιαν 2020-Δεκ2021'!M11=""),FALSE,TRUE)</f>
        <v>1</v>
      </c>
    </row>
    <row r="17" spans="1:25" ht="18" customHeight="1" x14ac:dyDescent="0.25">
      <c r="A17" s="154">
        <v>3</v>
      </c>
      <c r="B17" s="296" t="str">
        <f>IF('ΓΛ 44Ν(LEAVE) Ιαν 2020-Δεκ 2021'!$S11="ΓΛ44 ΙΖ",'ΓΛ 44Ν(LEAVE) Ιαν 2020-Δεκ 2021'!B11,"")</f>
        <v/>
      </c>
      <c r="C17" s="296" t="str">
        <f>IF('ΓΛ 44Ν(LEAVE) Ιαν 2020-Δεκ 2021'!$S11="ΓΛ44 ΙΖ",'ΓΛ 44Ν(LEAVE) Ιαν 2020-Δεκ 2021'!C11,"")</f>
        <v/>
      </c>
      <c r="D17" s="417" t="str">
        <f>IF('ΓΛ 44Ν(LEAVE) Ιαν 2020-Δεκ 2021'!$S11="ΓΛ44 ΙΖ",'ΓΛ 44Ν(LEAVE) Ιαν 2020-Δεκ 2021'!D11,"")</f>
        <v/>
      </c>
      <c r="E17" s="418"/>
      <c r="F17" s="419"/>
      <c r="G17" s="305"/>
      <c r="H17" s="147"/>
      <c r="I17" s="148" t="str">
        <f t="shared" si="0"/>
        <v/>
      </c>
      <c r="J17" s="149" t="str">
        <f t="shared" si="1"/>
        <v/>
      </c>
      <c r="K17" s="222"/>
      <c r="L17" s="223"/>
      <c r="M17" s="223"/>
      <c r="N17" s="224"/>
      <c r="O17" s="225"/>
      <c r="P17" s="150">
        <f t="shared" si="2"/>
        <v>0</v>
      </c>
      <c r="Q17" s="151">
        <f t="shared" si="3"/>
        <v>0</v>
      </c>
      <c r="R17" s="152">
        <f t="shared" si="4"/>
        <v>0</v>
      </c>
      <c r="S17" s="153" t="str">
        <f>IF('ΓΛ 44Ν(LEAVE) Ιαν 2020-Δεκ 2021'!$S11="ΓΛ44 ΙΖ",'ΓΛ 44Ν(LEAVE) Ιαν 2020-Δεκ 2021'!N11,"")</f>
        <v/>
      </c>
      <c r="T17" s="415" t="str">
        <f>IF(AND(G17&lt;&gt;"",MONTH(G17)&gt;=3,'ΓΛ 44Ν(LEAVE) Ιαν 2020-Δεκ 2021'!F11="ΝΑΙ"),"Για Αξιωματούχους από 1/3/19  χρησιμοποιείστε το έντυπο ΓΛ44Β",+IF(Q17="N/A","Η κλίμακα αυτή έχει καταργηθεί",""))</f>
        <v/>
      </c>
      <c r="U17" s="416"/>
      <c r="V17" s="416"/>
      <c r="W17" s="416"/>
      <c r="X17" s="416"/>
      <c r="Y17" s="111" t="b">
        <f>+IF(AND('ΓΛ44Β (Αξιωμ) Ιαν 2020-Δεκ2021'!I12&lt;&gt;"",'ΓΛ44Β (Αξιωμ) Ιαν 2020-Δεκ2021'!M12=""),FALSE,TRUE)</f>
        <v>1</v>
      </c>
    </row>
    <row r="18" spans="1:25" ht="18" customHeight="1" x14ac:dyDescent="0.25">
      <c r="A18" s="154">
        <v>4</v>
      </c>
      <c r="B18" s="296" t="str">
        <f>IF('ΓΛ 44Ν(LEAVE) Ιαν 2020-Δεκ 2021'!$S12="ΓΛ44 ΙΖ",'ΓΛ 44Ν(LEAVE) Ιαν 2020-Δεκ 2021'!B12,"")</f>
        <v/>
      </c>
      <c r="C18" s="296" t="str">
        <f>IF('ΓΛ 44Ν(LEAVE) Ιαν 2020-Δεκ 2021'!$S12="ΓΛ44 ΙΖ",'ΓΛ 44Ν(LEAVE) Ιαν 2020-Δεκ 2021'!C12,"")</f>
        <v/>
      </c>
      <c r="D18" s="417" t="str">
        <f>IF('ΓΛ 44Ν(LEAVE) Ιαν 2020-Δεκ 2021'!$S12="ΓΛ44 ΙΖ",'ΓΛ 44Ν(LEAVE) Ιαν 2020-Δεκ 2021'!D12,"")</f>
        <v/>
      </c>
      <c r="E18" s="418"/>
      <c r="F18" s="419"/>
      <c r="G18" s="305"/>
      <c r="H18" s="147"/>
      <c r="I18" s="148" t="str">
        <f t="shared" si="0"/>
        <v/>
      </c>
      <c r="J18" s="149" t="str">
        <f t="shared" si="1"/>
        <v/>
      </c>
      <c r="K18" s="222"/>
      <c r="L18" s="223"/>
      <c r="M18" s="223"/>
      <c r="N18" s="224"/>
      <c r="O18" s="225"/>
      <c r="P18" s="150">
        <f t="shared" si="2"/>
        <v>0</v>
      </c>
      <c r="Q18" s="151">
        <f t="shared" si="3"/>
        <v>0</v>
      </c>
      <c r="R18" s="152">
        <f t="shared" si="4"/>
        <v>0</v>
      </c>
      <c r="S18" s="153" t="str">
        <f>IF('ΓΛ 44Ν(LEAVE) Ιαν 2020-Δεκ 2021'!$S12="ΓΛ44 ΙΖ",'ΓΛ 44Ν(LEAVE) Ιαν 2020-Δεκ 2021'!N12,"")</f>
        <v/>
      </c>
      <c r="T18" s="415" t="str">
        <f>IF(AND(G18&lt;&gt;"",MONTH(G18)&gt;=3,'ΓΛ 44Ν(LEAVE) Ιαν 2020-Δεκ 2021'!F12="ΝΑΙ"),"Για Αξιωματούχους από 1/3/19  χρησιμοποιείστε το έντυπο ΓΛ44Β",+IF(Q18="N/A","Η κλίμακα αυτή έχει καταργηθεί",""))</f>
        <v/>
      </c>
      <c r="U18" s="416"/>
      <c r="V18" s="416"/>
      <c r="W18" s="416"/>
      <c r="X18" s="416"/>
      <c r="Y18" s="111" t="b">
        <f>+IF(AND('ΓΛ44Β (Αξιωμ) Ιαν 2020-Δεκ2021'!I13&lt;&gt;"",'ΓΛ44Β (Αξιωμ) Ιαν 2020-Δεκ2021'!M13=""),FALSE,TRUE)</f>
        <v>1</v>
      </c>
    </row>
    <row r="19" spans="1:25" ht="18" customHeight="1" x14ac:dyDescent="0.25">
      <c r="A19" s="154">
        <v>5</v>
      </c>
      <c r="B19" s="296" t="str">
        <f>IF('ΓΛ 44Ν(LEAVE) Ιαν 2020-Δεκ 2021'!$S13="ΓΛ44 ΙΖ",'ΓΛ 44Ν(LEAVE) Ιαν 2020-Δεκ 2021'!B13,"")</f>
        <v/>
      </c>
      <c r="C19" s="296" t="str">
        <f>IF('ΓΛ 44Ν(LEAVE) Ιαν 2020-Δεκ 2021'!$S13="ΓΛ44 ΙΖ",'ΓΛ 44Ν(LEAVE) Ιαν 2020-Δεκ 2021'!C13,"")</f>
        <v/>
      </c>
      <c r="D19" s="417" t="str">
        <f>IF('ΓΛ 44Ν(LEAVE) Ιαν 2020-Δεκ 2021'!$S13="ΓΛ44 ΙΖ",'ΓΛ 44Ν(LEAVE) Ιαν 2020-Δεκ 2021'!D13,"")</f>
        <v/>
      </c>
      <c r="E19" s="418"/>
      <c r="F19" s="419"/>
      <c r="G19" s="305"/>
      <c r="H19" s="147"/>
      <c r="I19" s="148" t="str">
        <f t="shared" si="0"/>
        <v/>
      </c>
      <c r="J19" s="149" t="str">
        <f t="shared" si="1"/>
        <v/>
      </c>
      <c r="K19" s="222"/>
      <c r="L19" s="223"/>
      <c r="M19" s="223"/>
      <c r="N19" s="224"/>
      <c r="O19" s="225"/>
      <c r="P19" s="150">
        <f t="shared" si="2"/>
        <v>0</v>
      </c>
      <c r="Q19" s="151">
        <f t="shared" si="3"/>
        <v>0</v>
      </c>
      <c r="R19" s="152">
        <f t="shared" si="4"/>
        <v>0</v>
      </c>
      <c r="S19" s="153" t="str">
        <f>IF('ΓΛ 44Ν(LEAVE) Ιαν 2020-Δεκ 2021'!$S13="ΓΛ44 ΙΖ",'ΓΛ 44Ν(LEAVE) Ιαν 2020-Δεκ 2021'!N13,"")</f>
        <v/>
      </c>
      <c r="T19" s="415" t="str">
        <f>IF(AND(G19&lt;&gt;"",MONTH(G19)&gt;=3,'ΓΛ 44Ν(LEAVE) Ιαν 2020-Δεκ 2021'!F13="ΝΑΙ"),"Για Αξιωματούχους από 1/3/19  χρησιμοποιείστε το έντυπο ΓΛ44Β",+IF(Q19="N/A","Η κλίμακα αυτή έχει καταργηθεί",""))</f>
        <v/>
      </c>
      <c r="U19" s="416"/>
      <c r="V19" s="416"/>
      <c r="W19" s="416"/>
      <c r="X19" s="416"/>
      <c r="Y19" s="111" t="b">
        <f>+IF(AND('ΓΛ44Β (Αξιωμ) Ιαν 2020-Δεκ2021'!I14&lt;&gt;"",'ΓΛ44Β (Αξιωμ) Ιαν 2020-Δεκ2021'!M14=""),FALSE,TRUE)</f>
        <v>1</v>
      </c>
    </row>
    <row r="20" spans="1:25" ht="18" customHeight="1" x14ac:dyDescent="0.25">
      <c r="A20" s="154">
        <v>6</v>
      </c>
      <c r="B20" s="296" t="str">
        <f>IF('ΓΛ 44Ν(LEAVE) Ιαν 2020-Δεκ 2021'!$S14="ΓΛ44 ΙΖ",'ΓΛ 44Ν(LEAVE) Ιαν 2020-Δεκ 2021'!B14,"")</f>
        <v/>
      </c>
      <c r="C20" s="296" t="str">
        <f>IF('ΓΛ 44Ν(LEAVE) Ιαν 2020-Δεκ 2021'!$S14="ΓΛ44 ΙΖ",'ΓΛ 44Ν(LEAVE) Ιαν 2020-Δεκ 2021'!C14,"")</f>
        <v/>
      </c>
      <c r="D20" s="417" t="str">
        <f>IF('ΓΛ 44Ν(LEAVE) Ιαν 2020-Δεκ 2021'!$S14="ΓΛ44 ΙΖ",'ΓΛ 44Ν(LEAVE) Ιαν 2020-Δεκ 2021'!D14,"")</f>
        <v/>
      </c>
      <c r="E20" s="418"/>
      <c r="F20" s="419"/>
      <c r="G20" s="305"/>
      <c r="H20" s="147"/>
      <c r="I20" s="148" t="str">
        <f t="shared" si="0"/>
        <v/>
      </c>
      <c r="J20" s="149" t="str">
        <f t="shared" si="1"/>
        <v/>
      </c>
      <c r="K20" s="222"/>
      <c r="L20" s="223"/>
      <c r="M20" s="223"/>
      <c r="N20" s="224"/>
      <c r="O20" s="225"/>
      <c r="P20" s="150">
        <f t="shared" si="2"/>
        <v>0</v>
      </c>
      <c r="Q20" s="151">
        <f t="shared" si="3"/>
        <v>0</v>
      </c>
      <c r="R20" s="152">
        <f t="shared" si="4"/>
        <v>0</v>
      </c>
      <c r="S20" s="153" t="str">
        <f>IF('ΓΛ 44Ν(LEAVE) Ιαν 2020-Δεκ 2021'!$S14="ΓΛ44 ΙΖ",'ΓΛ 44Ν(LEAVE) Ιαν 2020-Δεκ 2021'!N14,"")</f>
        <v/>
      </c>
      <c r="T20" s="415" t="str">
        <f>IF(AND(G20&lt;&gt;"",MONTH(G20)&gt;=3,'ΓΛ 44Ν(LEAVE) Ιαν 2020-Δεκ 2021'!F14="ΝΑΙ"),"Για Αξιωματούχους από 1/3/19  χρησιμοποιείστε το έντυπο ΓΛ44Β",+IF(Q20="N/A","Η κλίμακα αυτή έχει καταργηθεί",""))</f>
        <v/>
      </c>
      <c r="U20" s="416"/>
      <c r="V20" s="416"/>
      <c r="W20" s="416"/>
      <c r="X20" s="416"/>
      <c r="Y20" s="111" t="b">
        <f>+IF(AND('ΓΛ44Β (Αξιωμ) Ιαν 2020-Δεκ2021'!I15&lt;&gt;"",'ΓΛ44Β (Αξιωμ) Ιαν 2020-Δεκ2021'!M15=""),FALSE,TRUE)</f>
        <v>1</v>
      </c>
    </row>
    <row r="21" spans="1:25" ht="18" customHeight="1" x14ac:dyDescent="0.25">
      <c r="A21" s="154">
        <v>7</v>
      </c>
      <c r="B21" s="296" t="str">
        <f>IF('ΓΛ 44Ν(LEAVE) Ιαν 2020-Δεκ 2021'!$S15="ΓΛ44 ΙΖ",'ΓΛ 44Ν(LEAVE) Ιαν 2020-Δεκ 2021'!B15,"")</f>
        <v/>
      </c>
      <c r="C21" s="296" t="str">
        <f>IF('ΓΛ 44Ν(LEAVE) Ιαν 2020-Δεκ 2021'!$S15="ΓΛ44 ΙΖ",'ΓΛ 44Ν(LEAVE) Ιαν 2020-Δεκ 2021'!C15,"")</f>
        <v/>
      </c>
      <c r="D21" s="417" t="str">
        <f>IF('ΓΛ 44Ν(LEAVE) Ιαν 2020-Δεκ 2021'!$S15="ΓΛ44 ΙΖ",'ΓΛ 44Ν(LEAVE) Ιαν 2020-Δεκ 2021'!D15,"")</f>
        <v/>
      </c>
      <c r="E21" s="418"/>
      <c r="F21" s="419"/>
      <c r="G21" s="305"/>
      <c r="H21" s="147"/>
      <c r="I21" s="148" t="str">
        <f t="shared" si="0"/>
        <v/>
      </c>
      <c r="J21" s="149" t="str">
        <f t="shared" si="1"/>
        <v/>
      </c>
      <c r="K21" s="222"/>
      <c r="L21" s="223"/>
      <c r="M21" s="223"/>
      <c r="N21" s="224"/>
      <c r="O21" s="225"/>
      <c r="P21" s="150">
        <f t="shared" si="2"/>
        <v>0</v>
      </c>
      <c r="Q21" s="151">
        <f t="shared" si="3"/>
        <v>0</v>
      </c>
      <c r="R21" s="152">
        <f t="shared" si="4"/>
        <v>0</v>
      </c>
      <c r="S21" s="153" t="str">
        <f>IF('ΓΛ 44Ν(LEAVE) Ιαν 2020-Δεκ 2021'!$S15="ΓΛ44 ΙΖ",'ΓΛ 44Ν(LEAVE) Ιαν 2020-Δεκ 2021'!N15,"")</f>
        <v/>
      </c>
      <c r="T21" s="415" t="str">
        <f>IF(AND(G21&lt;&gt;"",MONTH(G21)&gt;=3,'ΓΛ 44Ν(LEAVE) Ιαν 2020-Δεκ 2021'!F15="ΝΑΙ"),"Για Αξιωματούχους από 1/3/19  χρησιμοποιείστε το έντυπο ΓΛ44Β",+IF(Q21="N/A","Η κλίμακα αυτή έχει καταργηθεί",""))</f>
        <v/>
      </c>
      <c r="U21" s="416"/>
      <c r="V21" s="416"/>
      <c r="W21" s="416"/>
      <c r="X21" s="416"/>
      <c r="Y21" s="111" t="b">
        <f>+IF(AND('ΓΛ44Β (Αξιωμ) Ιαν 2020-Δεκ2021'!I16&lt;&gt;"",'ΓΛ44Β (Αξιωμ) Ιαν 2020-Δεκ2021'!M16=""),FALSE,TRUE)</f>
        <v>1</v>
      </c>
    </row>
    <row r="22" spans="1:25" ht="18" customHeight="1" x14ac:dyDescent="0.25">
      <c r="A22" s="154">
        <v>8</v>
      </c>
      <c r="B22" s="296" t="str">
        <f>IF('ΓΛ 44Ν(LEAVE) Ιαν 2020-Δεκ 2021'!$S16="ΓΛ44 ΙΖ",'ΓΛ 44Ν(LEAVE) Ιαν 2020-Δεκ 2021'!B16,"")</f>
        <v/>
      </c>
      <c r="C22" s="296" t="str">
        <f>IF('ΓΛ 44Ν(LEAVE) Ιαν 2020-Δεκ 2021'!$S16="ΓΛ44 ΙΖ",'ΓΛ 44Ν(LEAVE) Ιαν 2020-Δεκ 2021'!C16,"")</f>
        <v/>
      </c>
      <c r="D22" s="417" t="str">
        <f>IF('ΓΛ 44Ν(LEAVE) Ιαν 2020-Δεκ 2021'!$S16="ΓΛ44 ΙΖ",'ΓΛ 44Ν(LEAVE) Ιαν 2020-Δεκ 2021'!D16,"")</f>
        <v/>
      </c>
      <c r="E22" s="418"/>
      <c r="F22" s="419"/>
      <c r="G22" s="305"/>
      <c r="H22" s="147"/>
      <c r="I22" s="148" t="str">
        <f t="shared" si="0"/>
        <v/>
      </c>
      <c r="J22" s="149" t="str">
        <f t="shared" si="1"/>
        <v/>
      </c>
      <c r="K22" s="222"/>
      <c r="L22" s="223"/>
      <c r="M22" s="223"/>
      <c r="N22" s="224"/>
      <c r="O22" s="225"/>
      <c r="P22" s="150">
        <f t="shared" si="2"/>
        <v>0</v>
      </c>
      <c r="Q22" s="151">
        <f t="shared" si="3"/>
        <v>0</v>
      </c>
      <c r="R22" s="152">
        <f t="shared" si="4"/>
        <v>0</v>
      </c>
      <c r="S22" s="153" t="str">
        <f>IF('ΓΛ 44Ν(LEAVE) Ιαν 2020-Δεκ 2021'!$S16="ΓΛ44 ΙΖ",'ΓΛ 44Ν(LEAVE) Ιαν 2020-Δεκ 2021'!N16,"")</f>
        <v/>
      </c>
      <c r="T22" s="415" t="str">
        <f>IF(AND(G22&lt;&gt;"",MONTH(G22)&gt;=3,'ΓΛ 44Ν(LEAVE) Ιαν 2020-Δεκ 2021'!F16="ΝΑΙ"),"Για Αξιωματούχους από 1/3/19  χρησιμοποιείστε το έντυπο ΓΛ44Β",+IF(Q22="N/A","Η κλίμακα αυτή έχει καταργηθεί",""))</f>
        <v/>
      </c>
      <c r="U22" s="416"/>
      <c r="V22" s="416"/>
      <c r="W22" s="416"/>
      <c r="X22" s="416"/>
      <c r="Y22" s="111" t="b">
        <f>+IF(AND('ΓΛ44Β (Αξιωμ) Ιαν 2020-Δεκ2021'!I17&lt;&gt;"",'ΓΛ44Β (Αξιωμ) Ιαν 2020-Δεκ2021'!M17=""),FALSE,TRUE)</f>
        <v>1</v>
      </c>
    </row>
    <row r="23" spans="1:25" ht="18" customHeight="1" x14ac:dyDescent="0.25">
      <c r="A23" s="154">
        <v>9</v>
      </c>
      <c r="B23" s="296" t="str">
        <f>IF('ΓΛ 44Ν(LEAVE) Ιαν 2020-Δεκ 2021'!$S17="ΓΛ44 ΙΖ",'ΓΛ 44Ν(LEAVE) Ιαν 2020-Δεκ 2021'!B17,"")</f>
        <v/>
      </c>
      <c r="C23" s="296" t="str">
        <f>IF('ΓΛ 44Ν(LEAVE) Ιαν 2020-Δεκ 2021'!$S17="ΓΛ44 ΙΖ",'ΓΛ 44Ν(LEAVE) Ιαν 2020-Δεκ 2021'!C17,"")</f>
        <v/>
      </c>
      <c r="D23" s="417" t="str">
        <f>IF('ΓΛ 44Ν(LEAVE) Ιαν 2020-Δεκ 2021'!$S17="ΓΛ44 ΙΖ",'ΓΛ 44Ν(LEAVE) Ιαν 2020-Δεκ 2021'!D17,"")</f>
        <v/>
      </c>
      <c r="E23" s="418"/>
      <c r="F23" s="419"/>
      <c r="G23" s="305"/>
      <c r="H23" s="147"/>
      <c r="I23" s="148" t="str">
        <f t="shared" si="0"/>
        <v/>
      </c>
      <c r="J23" s="149" t="str">
        <f t="shared" si="1"/>
        <v/>
      </c>
      <c r="K23" s="222"/>
      <c r="L23" s="223"/>
      <c r="M23" s="223"/>
      <c r="N23" s="224"/>
      <c r="O23" s="225"/>
      <c r="P23" s="150">
        <f t="shared" si="2"/>
        <v>0</v>
      </c>
      <c r="Q23" s="151">
        <f t="shared" si="3"/>
        <v>0</v>
      </c>
      <c r="R23" s="152">
        <f t="shared" si="4"/>
        <v>0</v>
      </c>
      <c r="S23" s="153" t="str">
        <f>IF('ΓΛ 44Ν(LEAVE) Ιαν 2020-Δεκ 2021'!$S17="ΓΛ44 ΙΖ",'ΓΛ 44Ν(LEAVE) Ιαν 2020-Δεκ 2021'!N17,"")</f>
        <v/>
      </c>
      <c r="T23" s="415" t="str">
        <f>IF(AND(G23&lt;&gt;"",MONTH(G23)&gt;=3,'ΓΛ 44Ν(LEAVE) Ιαν 2020-Δεκ 2021'!F17="ΝΑΙ"),"Για Αξιωματούχους από 1/3/19  χρησιμοποιείστε το έντυπο ΓΛ44Β",+IF(Q23="N/A","Η κλίμακα αυτή έχει καταργηθεί",""))</f>
        <v/>
      </c>
      <c r="U23" s="416"/>
      <c r="V23" s="416"/>
      <c r="W23" s="416"/>
      <c r="X23" s="416"/>
      <c r="Y23" s="111" t="b">
        <f>+IF(AND('ΓΛ44Β (Αξιωμ) Ιαν 2020-Δεκ2021'!I18&lt;&gt;"",'ΓΛ44Β (Αξιωμ) Ιαν 2020-Δεκ2021'!M18=""),FALSE,TRUE)</f>
        <v>1</v>
      </c>
    </row>
    <row r="24" spans="1:25" ht="18" customHeight="1" x14ac:dyDescent="0.25">
      <c r="A24" s="154">
        <v>10</v>
      </c>
      <c r="B24" s="296" t="str">
        <f>IF('ΓΛ 44Ν(LEAVE) Ιαν 2020-Δεκ 2021'!$S18="ΓΛ44 ΙΖ",'ΓΛ 44Ν(LEAVE) Ιαν 2020-Δεκ 2021'!B18,"")</f>
        <v/>
      </c>
      <c r="C24" s="296" t="str">
        <f>IF('ΓΛ 44Ν(LEAVE) Ιαν 2020-Δεκ 2021'!$S18="ΓΛ44 ΙΖ",'ΓΛ 44Ν(LEAVE) Ιαν 2020-Δεκ 2021'!C18,"")</f>
        <v/>
      </c>
      <c r="D24" s="417" t="str">
        <f>IF('ΓΛ 44Ν(LEAVE) Ιαν 2020-Δεκ 2021'!$S18="ΓΛ44 ΙΖ",'ΓΛ 44Ν(LEAVE) Ιαν 2020-Δεκ 2021'!D18,"")</f>
        <v/>
      </c>
      <c r="E24" s="418"/>
      <c r="F24" s="419"/>
      <c r="G24" s="305"/>
      <c r="H24" s="147"/>
      <c r="I24" s="148" t="str">
        <f t="shared" si="0"/>
        <v/>
      </c>
      <c r="J24" s="149" t="str">
        <f t="shared" si="1"/>
        <v/>
      </c>
      <c r="K24" s="222"/>
      <c r="L24" s="223"/>
      <c r="M24" s="223"/>
      <c r="N24" s="224"/>
      <c r="O24" s="225"/>
      <c r="P24" s="150">
        <f t="shared" si="2"/>
        <v>0</v>
      </c>
      <c r="Q24" s="151">
        <f t="shared" si="3"/>
        <v>0</v>
      </c>
      <c r="R24" s="152">
        <f t="shared" si="4"/>
        <v>0</v>
      </c>
      <c r="S24" s="153" t="str">
        <f>IF('ΓΛ 44Ν(LEAVE) Ιαν 2020-Δεκ 2021'!$S18="ΓΛ44 ΙΖ",'ΓΛ 44Ν(LEAVE) Ιαν 2020-Δεκ 2021'!N18,"")</f>
        <v/>
      </c>
      <c r="T24" s="415" t="str">
        <f>IF(AND(G24&lt;&gt;"",MONTH(G24)&gt;=3,'ΓΛ 44Ν(LEAVE) Ιαν 2020-Δεκ 2021'!F18="ΝΑΙ"),"Για Αξιωματούχους από 1/3/19  χρησιμοποιείστε το έντυπο ΓΛ44Β",+IF(Q24="N/A","Η κλίμακα αυτή έχει καταργηθεί",""))</f>
        <v/>
      </c>
      <c r="U24" s="416"/>
      <c r="V24" s="416"/>
      <c r="W24" s="416"/>
      <c r="X24" s="416"/>
      <c r="Y24" s="111" t="b">
        <f>+IF(AND('ΓΛ44Β (Αξιωμ) Ιαν 2020-Δεκ2021'!I19&lt;&gt;"",'ΓΛ44Β (Αξιωμ) Ιαν 2020-Δεκ2021'!M19=""),FALSE,TRUE)</f>
        <v>1</v>
      </c>
    </row>
    <row r="25" spans="1:25" ht="18" customHeight="1" x14ac:dyDescent="0.25">
      <c r="A25" s="154">
        <v>11</v>
      </c>
      <c r="B25" s="296" t="str">
        <f>IF('ΓΛ 44Ν(LEAVE) Ιαν 2020-Δεκ 2021'!$S19="ΓΛ44 ΙΖ",'ΓΛ 44Ν(LEAVE) Ιαν 2020-Δεκ 2021'!B19,"")</f>
        <v/>
      </c>
      <c r="C25" s="296" t="str">
        <f>IF('ΓΛ 44Ν(LEAVE) Ιαν 2020-Δεκ 2021'!$S19="ΓΛ44 ΙΖ",'ΓΛ 44Ν(LEAVE) Ιαν 2020-Δεκ 2021'!C19,"")</f>
        <v/>
      </c>
      <c r="D25" s="417" t="str">
        <f>IF('ΓΛ 44Ν(LEAVE) Ιαν 2020-Δεκ 2021'!$S19="ΓΛ44 ΙΖ",'ΓΛ 44Ν(LEAVE) Ιαν 2020-Δεκ 2021'!D19,"")</f>
        <v/>
      </c>
      <c r="E25" s="418"/>
      <c r="F25" s="419"/>
      <c r="G25" s="305"/>
      <c r="H25" s="147"/>
      <c r="I25" s="148" t="str">
        <f t="shared" si="0"/>
        <v/>
      </c>
      <c r="J25" s="149" t="str">
        <f t="shared" si="1"/>
        <v/>
      </c>
      <c r="K25" s="222"/>
      <c r="L25" s="223"/>
      <c r="M25" s="223"/>
      <c r="N25" s="224"/>
      <c r="O25" s="225"/>
      <c r="P25" s="150">
        <f t="shared" si="2"/>
        <v>0</v>
      </c>
      <c r="Q25" s="151">
        <f t="shared" si="3"/>
        <v>0</v>
      </c>
      <c r="R25" s="152">
        <f t="shared" si="4"/>
        <v>0</v>
      </c>
      <c r="S25" s="153" t="str">
        <f>IF('ΓΛ 44Ν(LEAVE) Ιαν 2020-Δεκ 2021'!$S19="ΓΛ44 ΙΖ",'ΓΛ 44Ν(LEAVE) Ιαν 2020-Δεκ 2021'!N19,"")</f>
        <v/>
      </c>
      <c r="T25" s="415" t="str">
        <f>IF(AND(G25&lt;&gt;"",MONTH(G25)&gt;=3,'ΓΛ 44Ν(LEAVE) Ιαν 2020-Δεκ 2021'!F19="ΝΑΙ"),"Για Αξιωματούχους από 1/3/19  χρησιμοποιείστε το έντυπο ΓΛ44Β",+IF(Q25="N/A","Η κλίμακα αυτή έχει καταργηθεί",""))</f>
        <v/>
      </c>
      <c r="U25" s="416"/>
      <c r="V25" s="416"/>
      <c r="W25" s="416"/>
      <c r="X25" s="416"/>
      <c r="Y25" s="111" t="b">
        <f>+IF(AND('ΓΛ44Β (Αξιωμ) Ιαν 2020-Δεκ2021'!I20&lt;&gt;"",'ΓΛ44Β (Αξιωμ) Ιαν 2020-Δεκ2021'!M20=""),FALSE,TRUE)</f>
        <v>1</v>
      </c>
    </row>
    <row r="26" spans="1:25" ht="18" customHeight="1" x14ac:dyDescent="0.25">
      <c r="A26" s="154">
        <v>12</v>
      </c>
      <c r="B26" s="296" t="str">
        <f>IF('ΓΛ 44Ν(LEAVE) Ιαν 2020-Δεκ 2021'!$S20="ΓΛ44 ΙΖ",'ΓΛ 44Ν(LEAVE) Ιαν 2020-Δεκ 2021'!B20,"")</f>
        <v/>
      </c>
      <c r="C26" s="296" t="str">
        <f>IF('ΓΛ 44Ν(LEAVE) Ιαν 2020-Δεκ 2021'!$S20="ΓΛ44 ΙΖ",'ΓΛ 44Ν(LEAVE) Ιαν 2020-Δεκ 2021'!C20,"")</f>
        <v/>
      </c>
      <c r="D26" s="417" t="str">
        <f>IF('ΓΛ 44Ν(LEAVE) Ιαν 2020-Δεκ 2021'!$S20="ΓΛ44 ΙΖ",'ΓΛ 44Ν(LEAVE) Ιαν 2020-Δεκ 2021'!D20,"")</f>
        <v/>
      </c>
      <c r="E26" s="418"/>
      <c r="F26" s="419"/>
      <c r="G26" s="305"/>
      <c r="H26" s="147"/>
      <c r="I26" s="148" t="str">
        <f t="shared" si="0"/>
        <v/>
      </c>
      <c r="J26" s="149" t="str">
        <f t="shared" si="1"/>
        <v/>
      </c>
      <c r="K26" s="222"/>
      <c r="L26" s="223"/>
      <c r="M26" s="223"/>
      <c r="N26" s="224"/>
      <c r="O26" s="225"/>
      <c r="P26" s="150">
        <f t="shared" si="2"/>
        <v>0</v>
      </c>
      <c r="Q26" s="151">
        <f t="shared" si="3"/>
        <v>0</v>
      </c>
      <c r="R26" s="152">
        <f t="shared" si="4"/>
        <v>0</v>
      </c>
      <c r="S26" s="153" t="str">
        <f>IF('ΓΛ 44Ν(LEAVE) Ιαν 2020-Δεκ 2021'!$S20="ΓΛ44 ΙΖ",'ΓΛ 44Ν(LEAVE) Ιαν 2020-Δεκ 2021'!N20,"")</f>
        <v/>
      </c>
      <c r="T26" s="415" t="str">
        <f>IF(AND(G26&lt;&gt;"",MONTH(G26)&gt;=3,'ΓΛ 44Ν(LEAVE) Ιαν 2020-Δεκ 2021'!F20="ΝΑΙ"),"Για Αξιωματούχους από 1/3/19  χρησιμοποιείστε το έντυπο ΓΛ44Β",+IF(Q26="N/A","Η κλίμακα αυτή έχει καταργηθεί",""))</f>
        <v/>
      </c>
      <c r="U26" s="416"/>
      <c r="V26" s="416"/>
      <c r="W26" s="416"/>
      <c r="X26" s="416"/>
      <c r="Y26" s="111" t="b">
        <f>+IF(AND('ΓΛ44Β (Αξιωμ) Ιαν 2020-Δεκ2021'!I21&lt;&gt;"",'ΓΛ44Β (Αξιωμ) Ιαν 2020-Δεκ2021'!M21=""),FALSE,TRUE)</f>
        <v>1</v>
      </c>
    </row>
    <row r="27" spans="1:25" ht="18" customHeight="1" x14ac:dyDescent="0.25">
      <c r="A27" s="154">
        <v>13</v>
      </c>
      <c r="B27" s="296" t="str">
        <f>IF('ΓΛ 44Ν(LEAVE) Ιαν 2020-Δεκ 2021'!$S21="ΓΛ44 ΙΖ",'ΓΛ 44Ν(LEAVE) Ιαν 2020-Δεκ 2021'!B21,"")</f>
        <v/>
      </c>
      <c r="C27" s="296" t="str">
        <f>IF('ΓΛ 44Ν(LEAVE) Ιαν 2020-Δεκ 2021'!$S21="ΓΛ44 ΙΖ",'ΓΛ 44Ν(LEAVE) Ιαν 2020-Δεκ 2021'!C21,"")</f>
        <v/>
      </c>
      <c r="D27" s="417" t="str">
        <f>IF('ΓΛ 44Ν(LEAVE) Ιαν 2020-Δεκ 2021'!$S21="ΓΛ44 ΙΖ",'ΓΛ 44Ν(LEAVE) Ιαν 2020-Δεκ 2021'!D21,"")</f>
        <v/>
      </c>
      <c r="E27" s="418"/>
      <c r="F27" s="419"/>
      <c r="G27" s="305"/>
      <c r="H27" s="147"/>
      <c r="I27" s="148" t="str">
        <f t="shared" si="0"/>
        <v/>
      </c>
      <c r="J27" s="149" t="str">
        <f t="shared" si="1"/>
        <v/>
      </c>
      <c r="K27" s="222"/>
      <c r="L27" s="223"/>
      <c r="M27" s="223"/>
      <c r="N27" s="224"/>
      <c r="O27" s="225"/>
      <c r="P27" s="150">
        <f t="shared" si="2"/>
        <v>0</v>
      </c>
      <c r="Q27" s="151">
        <f t="shared" si="3"/>
        <v>0</v>
      </c>
      <c r="R27" s="152">
        <f t="shared" si="4"/>
        <v>0</v>
      </c>
      <c r="S27" s="153" t="str">
        <f>IF('ΓΛ 44Ν(LEAVE) Ιαν 2020-Δεκ 2021'!$S21="ΓΛ44 ΙΖ",'ΓΛ 44Ν(LEAVE) Ιαν 2020-Δεκ 2021'!N21,"")</f>
        <v/>
      </c>
      <c r="T27" s="415" t="str">
        <f>IF(AND(G27&lt;&gt;"",MONTH(G27)&gt;=3,'ΓΛ 44Ν(LEAVE) Ιαν 2020-Δεκ 2021'!F21="ΝΑΙ"),"Για Αξιωματούχους από 1/3/19  χρησιμοποιείστε το έντυπο ΓΛ44Β",+IF(Q27="N/A","Η κλίμακα αυτή έχει καταργηθεί",""))</f>
        <v/>
      </c>
      <c r="U27" s="416"/>
      <c r="V27" s="416"/>
      <c r="W27" s="416"/>
      <c r="X27" s="416"/>
      <c r="Y27" s="111" t="b">
        <f>+IF(AND('ΓΛ44Β (Αξιωμ) Ιαν 2020-Δεκ2021'!I22&lt;&gt;"",'ΓΛ44Β (Αξιωμ) Ιαν 2020-Δεκ2021'!M22=""),FALSE,TRUE)</f>
        <v>1</v>
      </c>
    </row>
    <row r="28" spans="1:25" ht="18" customHeight="1" x14ac:dyDescent="0.25">
      <c r="A28" s="154">
        <v>14</v>
      </c>
      <c r="B28" s="296" t="str">
        <f>IF('ΓΛ 44Ν(LEAVE) Ιαν 2020-Δεκ 2021'!$S22="ΓΛ44 ΙΖ",'ΓΛ 44Ν(LEAVE) Ιαν 2020-Δεκ 2021'!B22,"")</f>
        <v/>
      </c>
      <c r="C28" s="296" t="str">
        <f>IF('ΓΛ 44Ν(LEAVE) Ιαν 2020-Δεκ 2021'!$S22="ΓΛ44 ΙΖ",'ΓΛ 44Ν(LEAVE) Ιαν 2020-Δεκ 2021'!C22,"")</f>
        <v/>
      </c>
      <c r="D28" s="417" t="str">
        <f>IF('ΓΛ 44Ν(LEAVE) Ιαν 2020-Δεκ 2021'!$S22="ΓΛ44 ΙΖ",'ΓΛ 44Ν(LEAVE) Ιαν 2020-Δεκ 2021'!D22,"")</f>
        <v/>
      </c>
      <c r="E28" s="418"/>
      <c r="F28" s="419"/>
      <c r="G28" s="305"/>
      <c r="H28" s="147"/>
      <c r="I28" s="148" t="str">
        <f t="shared" si="0"/>
        <v/>
      </c>
      <c r="J28" s="149" t="str">
        <f t="shared" si="1"/>
        <v/>
      </c>
      <c r="K28" s="222"/>
      <c r="L28" s="223"/>
      <c r="M28" s="223"/>
      <c r="N28" s="224"/>
      <c r="O28" s="225"/>
      <c r="P28" s="150">
        <f t="shared" si="2"/>
        <v>0</v>
      </c>
      <c r="Q28" s="151">
        <f t="shared" si="3"/>
        <v>0</v>
      </c>
      <c r="R28" s="152">
        <f t="shared" si="4"/>
        <v>0</v>
      </c>
      <c r="S28" s="153" t="str">
        <f>IF('ΓΛ 44Ν(LEAVE) Ιαν 2020-Δεκ 2021'!$S22="ΓΛ44 ΙΖ",'ΓΛ 44Ν(LEAVE) Ιαν 2020-Δεκ 2021'!N22,"")</f>
        <v/>
      </c>
      <c r="T28" s="415" t="str">
        <f>IF(AND(G28&lt;&gt;"",MONTH(G28)&gt;=3,'ΓΛ 44Ν(LEAVE) Ιαν 2020-Δεκ 2021'!F22="ΝΑΙ"),"Για Αξιωματούχους από 1/3/19  χρησιμοποιείστε το έντυπο ΓΛ44Β",+IF(Q28="N/A","Η κλίμακα αυτή έχει καταργηθεί",""))</f>
        <v/>
      </c>
      <c r="U28" s="416"/>
      <c r="V28" s="416"/>
      <c r="W28" s="416"/>
      <c r="X28" s="416"/>
      <c r="Y28" s="111" t="b">
        <f>+IF(AND('ΓΛ44Β (Αξιωμ) Ιαν 2020-Δεκ2021'!I23&lt;&gt;"",'ΓΛ44Β (Αξιωμ) Ιαν 2020-Δεκ2021'!M23=""),FALSE,TRUE)</f>
        <v>1</v>
      </c>
    </row>
    <row r="29" spans="1:25" ht="18" customHeight="1" x14ac:dyDescent="0.25">
      <c r="A29" s="154">
        <v>15</v>
      </c>
      <c r="B29" s="296" t="str">
        <f>IF('ΓΛ 44Ν(LEAVE) Ιαν 2020-Δεκ 2021'!$S23="ΓΛ44 ΙΖ",'ΓΛ 44Ν(LEAVE) Ιαν 2020-Δεκ 2021'!B23,"")</f>
        <v/>
      </c>
      <c r="C29" s="296" t="str">
        <f>IF('ΓΛ 44Ν(LEAVE) Ιαν 2020-Δεκ 2021'!$S23="ΓΛ44 ΙΖ",'ΓΛ 44Ν(LEAVE) Ιαν 2020-Δεκ 2021'!C23,"")</f>
        <v/>
      </c>
      <c r="D29" s="417" t="str">
        <f>IF('ΓΛ 44Ν(LEAVE) Ιαν 2020-Δεκ 2021'!$S23="ΓΛ44 ΙΖ",'ΓΛ 44Ν(LEAVE) Ιαν 2020-Δεκ 2021'!D23,"")</f>
        <v/>
      </c>
      <c r="E29" s="418"/>
      <c r="F29" s="419"/>
      <c r="G29" s="305"/>
      <c r="H29" s="147"/>
      <c r="I29" s="148" t="str">
        <f t="shared" si="0"/>
        <v/>
      </c>
      <c r="J29" s="149" t="str">
        <f t="shared" si="1"/>
        <v/>
      </c>
      <c r="K29" s="222"/>
      <c r="L29" s="223"/>
      <c r="M29" s="223"/>
      <c r="N29" s="224"/>
      <c r="O29" s="225"/>
      <c r="P29" s="150">
        <f t="shared" si="2"/>
        <v>0</v>
      </c>
      <c r="Q29" s="151">
        <f t="shared" si="3"/>
        <v>0</v>
      </c>
      <c r="R29" s="152">
        <f t="shared" si="4"/>
        <v>0</v>
      </c>
      <c r="S29" s="153" t="str">
        <f>IF('ΓΛ 44Ν(LEAVE) Ιαν 2020-Δεκ 2021'!$S23="ΓΛ44 ΙΖ",'ΓΛ 44Ν(LEAVE) Ιαν 2020-Δεκ 2021'!N23,"")</f>
        <v/>
      </c>
      <c r="T29" s="415" t="str">
        <f>IF(AND(G29&lt;&gt;"",MONTH(G29)&gt;=3,'ΓΛ 44Ν(LEAVE) Ιαν 2020-Δεκ 2021'!F23="ΝΑΙ"),"Για Αξιωματούχους από 1/3/19  χρησιμοποιείστε το έντυπο ΓΛ44Β",+IF(Q29="N/A","Η κλίμακα αυτή έχει καταργηθεί",""))</f>
        <v/>
      </c>
      <c r="U29" s="416"/>
      <c r="V29" s="416"/>
      <c r="W29" s="416"/>
      <c r="X29" s="416"/>
      <c r="Y29" s="111" t="b">
        <f>+IF(AND('ΓΛ44Β (Αξιωμ) Ιαν 2020-Δεκ2021'!I24&lt;&gt;"",'ΓΛ44Β (Αξιωμ) Ιαν 2020-Δεκ2021'!M24=""),FALSE,TRUE)</f>
        <v>1</v>
      </c>
    </row>
    <row r="30" spans="1:25" ht="18" customHeight="1" x14ac:dyDescent="0.25">
      <c r="A30" s="154">
        <v>16</v>
      </c>
      <c r="B30" s="296" t="str">
        <f>IF('ΓΛ 44Ν(LEAVE) Ιαν 2020-Δεκ 2021'!$S24="ΓΛ44 ΙΖ",'ΓΛ 44Ν(LEAVE) Ιαν 2020-Δεκ 2021'!B24,"")</f>
        <v/>
      </c>
      <c r="C30" s="296" t="str">
        <f>IF('ΓΛ 44Ν(LEAVE) Ιαν 2020-Δεκ 2021'!$S24="ΓΛ44 ΙΖ",'ΓΛ 44Ν(LEAVE) Ιαν 2020-Δεκ 2021'!C24,"")</f>
        <v/>
      </c>
      <c r="D30" s="417" t="str">
        <f>IF('ΓΛ 44Ν(LEAVE) Ιαν 2020-Δεκ 2021'!$S24="ΓΛ44 ΙΖ",'ΓΛ 44Ν(LEAVE) Ιαν 2020-Δεκ 2021'!D24,"")</f>
        <v/>
      </c>
      <c r="E30" s="418"/>
      <c r="F30" s="419"/>
      <c r="G30" s="305"/>
      <c r="H30" s="147"/>
      <c r="I30" s="148" t="str">
        <f t="shared" si="0"/>
        <v/>
      </c>
      <c r="J30" s="149" t="str">
        <f t="shared" si="1"/>
        <v/>
      </c>
      <c r="K30" s="222"/>
      <c r="L30" s="223"/>
      <c r="M30" s="223"/>
      <c r="N30" s="224"/>
      <c r="O30" s="225"/>
      <c r="P30" s="150">
        <f t="shared" si="2"/>
        <v>0</v>
      </c>
      <c r="Q30" s="151">
        <f t="shared" si="3"/>
        <v>0</v>
      </c>
      <c r="R30" s="152">
        <f t="shared" si="4"/>
        <v>0</v>
      </c>
      <c r="S30" s="153" t="str">
        <f>IF('ΓΛ 44Ν(LEAVE) Ιαν 2020-Δεκ 2021'!$S24="ΓΛ44 ΙΖ",'ΓΛ 44Ν(LEAVE) Ιαν 2020-Δεκ 2021'!N24,"")</f>
        <v/>
      </c>
      <c r="T30" s="415" t="str">
        <f>IF(AND(G30&lt;&gt;"",MONTH(G30)&gt;=3,'ΓΛ 44Ν(LEAVE) Ιαν 2020-Δεκ 2021'!F24="ΝΑΙ"),"Για Αξιωματούχους από 1/3/19  χρησιμοποιείστε το έντυπο ΓΛ44Β",+IF(Q30="N/A","Η κλίμακα αυτή έχει καταργηθεί",""))</f>
        <v/>
      </c>
      <c r="U30" s="416"/>
      <c r="V30" s="416"/>
      <c r="W30" s="416"/>
      <c r="X30" s="416"/>
      <c r="Y30" s="111" t="b">
        <f>+IF(AND('ΓΛ44Β (Αξιωμ) Ιαν 2020-Δεκ2021'!I25&lt;&gt;"",'ΓΛ44Β (Αξιωμ) Ιαν 2020-Δεκ2021'!M25=""),FALSE,TRUE)</f>
        <v>1</v>
      </c>
    </row>
    <row r="31" spans="1:25" ht="18" customHeight="1" x14ac:dyDescent="0.25">
      <c r="A31" s="154">
        <v>17</v>
      </c>
      <c r="B31" s="296" t="str">
        <f>IF('ΓΛ 44Ν(LEAVE) Ιαν 2020-Δεκ 2021'!$S25="ΓΛ44 ΙΖ",'ΓΛ 44Ν(LEAVE) Ιαν 2020-Δεκ 2021'!B25,"")</f>
        <v/>
      </c>
      <c r="C31" s="296" t="str">
        <f>IF('ΓΛ 44Ν(LEAVE) Ιαν 2020-Δεκ 2021'!$S25="ΓΛ44 ΙΖ",'ΓΛ 44Ν(LEAVE) Ιαν 2020-Δεκ 2021'!C25,"")</f>
        <v/>
      </c>
      <c r="D31" s="417" t="str">
        <f>IF('ΓΛ 44Ν(LEAVE) Ιαν 2020-Δεκ 2021'!$S25="ΓΛ44 ΙΖ",'ΓΛ 44Ν(LEAVE) Ιαν 2020-Δεκ 2021'!D25,"")</f>
        <v/>
      </c>
      <c r="E31" s="418"/>
      <c r="F31" s="419"/>
      <c r="G31" s="305"/>
      <c r="H31" s="147"/>
      <c r="I31" s="148" t="str">
        <f t="shared" si="0"/>
        <v/>
      </c>
      <c r="J31" s="149" t="str">
        <f t="shared" si="1"/>
        <v/>
      </c>
      <c r="K31" s="222"/>
      <c r="L31" s="223"/>
      <c r="M31" s="223"/>
      <c r="N31" s="224"/>
      <c r="O31" s="225"/>
      <c r="P31" s="150">
        <f t="shared" si="2"/>
        <v>0</v>
      </c>
      <c r="Q31" s="151">
        <f t="shared" si="3"/>
        <v>0</v>
      </c>
      <c r="R31" s="152">
        <f t="shared" si="4"/>
        <v>0</v>
      </c>
      <c r="S31" s="153" t="str">
        <f>IF('ΓΛ 44Ν(LEAVE) Ιαν 2020-Δεκ 2021'!$S25="ΓΛ44 ΙΖ",'ΓΛ 44Ν(LEAVE) Ιαν 2020-Δεκ 2021'!N25,"")</f>
        <v/>
      </c>
      <c r="T31" s="415" t="str">
        <f>IF(AND(G31&lt;&gt;"",MONTH(G31)&gt;=3,'ΓΛ 44Ν(LEAVE) Ιαν 2020-Δεκ 2021'!F25="ΝΑΙ"),"Για Αξιωματούχους από 1/3/19  χρησιμοποιείστε το έντυπο ΓΛ44Β",+IF(Q31="N/A","Η κλίμακα αυτή έχει καταργηθεί",""))</f>
        <v/>
      </c>
      <c r="U31" s="416"/>
      <c r="V31" s="416"/>
      <c r="W31" s="416"/>
      <c r="X31" s="416"/>
      <c r="Y31" s="111" t="b">
        <f>+IF(AND('ΓΛ44Β (Αξιωμ) Ιαν 2020-Δεκ2021'!I26&lt;&gt;"",'ΓΛ44Β (Αξιωμ) Ιαν 2020-Δεκ2021'!M26=""),FALSE,TRUE)</f>
        <v>1</v>
      </c>
    </row>
    <row r="32" spans="1:25" ht="18" customHeight="1" x14ac:dyDescent="0.25">
      <c r="A32" s="155">
        <v>18</v>
      </c>
      <c r="B32" s="296" t="str">
        <f>IF('ΓΛ 44Ν(LEAVE) Ιαν 2020-Δεκ 2021'!$S26="ΓΛ44 ΙΖ",'ΓΛ 44Ν(LEAVE) Ιαν 2020-Δεκ 2021'!B26,"")</f>
        <v/>
      </c>
      <c r="C32" s="296" t="str">
        <f>IF('ΓΛ 44Ν(LEAVE) Ιαν 2020-Δεκ 2021'!$S26="ΓΛ44 ΙΖ",'ΓΛ 44Ν(LEAVE) Ιαν 2020-Δεκ 2021'!C26,"")</f>
        <v/>
      </c>
      <c r="D32" s="466" t="str">
        <f>IF('ΓΛ 44Ν(LEAVE) Ιαν 2020-Δεκ 2021'!$S26="ΓΛ44 ΙΖ",'ΓΛ 44Ν(LEAVE) Ιαν 2020-Δεκ 2021'!D26,"")</f>
        <v/>
      </c>
      <c r="E32" s="467"/>
      <c r="F32" s="468"/>
      <c r="G32" s="305"/>
      <c r="H32" s="147"/>
      <c r="I32" s="148" t="str">
        <f t="shared" si="0"/>
        <v/>
      </c>
      <c r="J32" s="149" t="str">
        <f t="shared" si="1"/>
        <v/>
      </c>
      <c r="K32" s="226"/>
      <c r="L32" s="223"/>
      <c r="M32" s="223"/>
      <c r="N32" s="224"/>
      <c r="O32" s="225"/>
      <c r="P32" s="150">
        <f t="shared" si="2"/>
        <v>0</v>
      </c>
      <c r="Q32" s="151">
        <f t="shared" si="3"/>
        <v>0</v>
      </c>
      <c r="R32" s="152">
        <f t="shared" si="4"/>
        <v>0</v>
      </c>
      <c r="S32" s="153" t="str">
        <f>IF('ΓΛ 44Ν(LEAVE) Ιαν 2020-Δεκ 2021'!$S26="ΓΛ44 ΙΖ",'ΓΛ 44Ν(LEAVE) Ιαν 2020-Δεκ 2021'!N26,"")</f>
        <v/>
      </c>
      <c r="T32" s="415" t="str">
        <f>IF(AND(G32&lt;&gt;"",MONTH(G32)&gt;=3,'ΓΛ 44Ν(LEAVE) Ιαν 2020-Δεκ 2021'!F26="ΝΑΙ"),"Για Αξιωματούχους από 1/3/19  χρησιμοποιείστε το έντυπο ΓΛ44Β",+IF(Q32="N/A","Η κλίμακα αυτή έχει καταργηθεί",""))</f>
        <v/>
      </c>
      <c r="U32" s="416"/>
      <c r="V32" s="416"/>
      <c r="W32" s="416"/>
      <c r="X32" s="416"/>
      <c r="Y32" s="111" t="b">
        <f>+IF(AND('ΓΛ44Β (Αξιωμ) Ιαν 2020-Δεκ2021'!I27&lt;&gt;"",'ΓΛ44Β (Αξιωμ) Ιαν 2020-Δεκ2021'!M27=""),FALSE,TRUE)</f>
        <v>1</v>
      </c>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algorithmName="SHA-512" hashValue="cvBJIDwMrpD0drxZbR2VfPjVv/B6W3Hc6Z+Cl58B+oPtLuGVpeUSZ3Y19vfaRV6yHV1+Clz6W+Jlk5gbkapgaQ==" saltValue="GN2W/Vo3e/0gSV/qKsm4ig==" spinCount="100000" sheet="1" selectLockedCells="1"/>
  <autoFilter ref="B39:D2315" xr:uid="{00000000-0009-0000-0000-00000E000000}"/>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D29:F29"/>
    <mergeCell ref="T29:X29"/>
    <mergeCell ref="O34:R34"/>
    <mergeCell ref="D30:F30"/>
    <mergeCell ref="T30:X30"/>
    <mergeCell ref="D31:F31"/>
    <mergeCell ref="T31:X31"/>
    <mergeCell ref="D32:F32"/>
    <mergeCell ref="T32:X32"/>
    <mergeCell ref="D26:F26"/>
    <mergeCell ref="T26:X26"/>
    <mergeCell ref="D27:F27"/>
    <mergeCell ref="T27:X27"/>
    <mergeCell ref="D28:F28"/>
    <mergeCell ref="T28:X28"/>
    <mergeCell ref="D23:F23"/>
    <mergeCell ref="T23:X23"/>
    <mergeCell ref="D24:F24"/>
    <mergeCell ref="T24:X24"/>
    <mergeCell ref="D25:F25"/>
    <mergeCell ref="T25:X25"/>
    <mergeCell ref="D20:F20"/>
    <mergeCell ref="T20:X20"/>
    <mergeCell ref="D21:F21"/>
    <mergeCell ref="T21:X21"/>
    <mergeCell ref="D22:F22"/>
    <mergeCell ref="T22:X22"/>
    <mergeCell ref="D18:F18"/>
    <mergeCell ref="T18:X18"/>
    <mergeCell ref="D19:F19"/>
    <mergeCell ref="T19:X19"/>
    <mergeCell ref="D17:F17"/>
    <mergeCell ref="T17:X17"/>
    <mergeCell ref="P13:P14"/>
    <mergeCell ref="Q13:Q14"/>
    <mergeCell ref="R13:S13"/>
    <mergeCell ref="H14:J14"/>
    <mergeCell ref="T16:X16"/>
    <mergeCell ref="D15:F15"/>
    <mergeCell ref="T15:X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289" priority="86" stopIfTrue="1" operator="equal">
      <formula>"Λίρες"</formula>
    </cfRule>
    <cfRule type="cellIs" dxfId="288" priority="87" stopIfTrue="1" operator="equal">
      <formula>"Ευρώ"</formula>
    </cfRule>
  </conditionalFormatting>
  <conditionalFormatting sqref="M10">
    <cfRule type="cellIs" dxfId="287" priority="85" stopIfTrue="1" operator="greaterThan">
      <formula>0</formula>
    </cfRule>
  </conditionalFormatting>
  <conditionalFormatting sqref="R37 H33 M37:O37 K33:S33">
    <cfRule type="cellIs" dxfId="286" priority="84" stopIfTrue="1" operator="equal">
      <formula>0</formula>
    </cfRule>
  </conditionalFormatting>
  <conditionalFormatting sqref="G14:J14">
    <cfRule type="expression" dxfId="285" priority="83" stopIfTrue="1">
      <formula>G15&gt;0</formula>
    </cfRule>
  </conditionalFormatting>
  <conditionalFormatting sqref="D9">
    <cfRule type="expression" dxfId="284" priority="80" stopIfTrue="1">
      <formula>M10&gt;0</formula>
    </cfRule>
    <cfRule type="expression" dxfId="283" priority="81" stopIfTrue="1">
      <formula>M10&gt;" "</formula>
    </cfRule>
    <cfRule type="expression" dxfId="282" priority="82" stopIfTrue="1">
      <formula>M10&gt;A</formula>
    </cfRule>
  </conditionalFormatting>
  <conditionalFormatting sqref="D7">
    <cfRule type="expression" dxfId="281" priority="77" stopIfTrue="1">
      <formula>M10&gt;0</formula>
    </cfRule>
    <cfRule type="expression" dxfId="280" priority="78" stopIfTrue="1">
      <formula>M10&gt;" "</formula>
    </cfRule>
    <cfRule type="expression" dxfId="279" priority="79" stopIfTrue="1">
      <formula>M10&gt;A</formula>
    </cfRule>
  </conditionalFormatting>
  <conditionalFormatting sqref="C7">
    <cfRule type="expression" dxfId="278" priority="74" stopIfTrue="1">
      <formula>M10&gt;0</formula>
    </cfRule>
    <cfRule type="expression" dxfId="277" priority="75" stopIfTrue="1">
      <formula>M10&gt;" "</formula>
    </cfRule>
    <cfRule type="expression" dxfId="276" priority="76" stopIfTrue="1">
      <formula>M10&gt;A</formula>
    </cfRule>
  </conditionalFormatting>
  <conditionalFormatting sqref="D10">
    <cfRule type="expression" dxfId="275" priority="71" stopIfTrue="1">
      <formula>M10&gt;0</formula>
    </cfRule>
    <cfRule type="expression" dxfId="274" priority="72" stopIfTrue="1">
      <formula>M10&gt;" "</formula>
    </cfRule>
    <cfRule type="expression" dxfId="273" priority="73" stopIfTrue="1">
      <formula>M10&gt;A</formula>
    </cfRule>
  </conditionalFormatting>
  <conditionalFormatting sqref="H15:H32">
    <cfRule type="expression" priority="64" stopIfTrue="1">
      <formula>$H15=""</formula>
    </cfRule>
    <cfRule type="expression" dxfId="272" priority="65" stopIfTrue="1">
      <formula>$G15&gt;41274</formula>
    </cfRule>
    <cfRule type="expression" dxfId="271" priority="66" stopIfTrue="1">
      <formula>$G15&lt;33327</formula>
    </cfRule>
    <cfRule type="expression" dxfId="270" priority="67" stopIfTrue="1">
      <formula>$G15&lt;=41274</formula>
    </cfRule>
    <cfRule type="expression" dxfId="269" priority="68" stopIfTrue="1">
      <formula>$G15&lt;33328</formula>
    </cfRule>
    <cfRule type="expression" dxfId="268" priority="69" stopIfTrue="1">
      <formula>$G15&gt;41274</formula>
    </cfRule>
    <cfRule type="expression" dxfId="267" priority="70" stopIfTrue="1">
      <formula>$G15&lt;=41274</formula>
    </cfRule>
  </conditionalFormatting>
  <conditionalFormatting sqref="I15:I32">
    <cfRule type="expression" dxfId="266" priority="61" stopIfTrue="1">
      <formula>$G15&gt;41274</formula>
    </cfRule>
    <cfRule type="expression" dxfId="265" priority="62" stopIfTrue="1">
      <formula>$G15&lt;33327</formula>
    </cfRule>
    <cfRule type="expression" dxfId="264" priority="63" stopIfTrue="1">
      <formula>$G15&lt;=41274</formula>
    </cfRule>
  </conditionalFormatting>
  <conditionalFormatting sqref="J15:L32">
    <cfRule type="expression" dxfId="263" priority="59" stopIfTrue="1">
      <formula>$G15&lt;33327</formula>
    </cfRule>
    <cfRule type="expression" dxfId="262" priority="60" stopIfTrue="1">
      <formula>$G15&lt;=41274</formula>
    </cfRule>
  </conditionalFormatting>
  <conditionalFormatting sqref="G9">
    <cfRule type="expression" dxfId="261" priority="56" stopIfTrue="1">
      <formula>S10&gt;0</formula>
    </cfRule>
    <cfRule type="expression" dxfId="260" priority="57" stopIfTrue="1">
      <formula>S10&gt;" "</formula>
    </cfRule>
    <cfRule type="expression" dxfId="259" priority="58" stopIfTrue="1">
      <formula>S10&gt;A</formula>
    </cfRule>
  </conditionalFormatting>
  <conditionalFormatting sqref="G7">
    <cfRule type="expression" dxfId="258" priority="53" stopIfTrue="1">
      <formula>S10&gt;0</formula>
    </cfRule>
    <cfRule type="expression" dxfId="257" priority="54" stopIfTrue="1">
      <formula>S10&gt;" "</formula>
    </cfRule>
    <cfRule type="expression" dxfId="256" priority="55" stopIfTrue="1">
      <formula>S10&gt;A</formula>
    </cfRule>
  </conditionalFormatting>
  <conditionalFormatting sqref="S15:S33">
    <cfRule type="containsErrors" dxfId="255" priority="52" stopIfTrue="1">
      <formula>ISERROR(S15)</formula>
    </cfRule>
  </conditionalFormatting>
  <conditionalFormatting sqref="O15:O32">
    <cfRule type="cellIs" dxfId="254" priority="49" stopIfTrue="1" operator="between">
      <formula>1</formula>
      <formula>3000</formula>
    </cfRule>
    <cfRule type="cellIs" dxfId="253" priority="50" stopIfTrue="1" operator="between">
      <formula>3001</formula>
      <formula>6000</formula>
    </cfRule>
    <cfRule type="cellIs" dxfId="252" priority="51" stopIfTrue="1" operator="greaterThan">
      <formula>6001</formula>
    </cfRule>
  </conditionalFormatting>
  <conditionalFormatting sqref="F9">
    <cfRule type="expression" dxfId="251" priority="46" stopIfTrue="1">
      <formula>O10&gt;0</formula>
    </cfRule>
    <cfRule type="expression" dxfId="250" priority="47" stopIfTrue="1">
      <formula>O10&gt;" "</formula>
    </cfRule>
    <cfRule type="expression" dxfId="249" priority="48" stopIfTrue="1">
      <formula>O10&gt;A</formula>
    </cfRule>
  </conditionalFormatting>
  <conditionalFormatting sqref="E9">
    <cfRule type="expression" dxfId="248" priority="43" stopIfTrue="1">
      <formula>#REF!&gt;0</formula>
    </cfRule>
    <cfRule type="expression" dxfId="247" priority="44" stopIfTrue="1">
      <formula>#REF!&gt;" "</formula>
    </cfRule>
    <cfRule type="expression" dxfId="246" priority="45" stopIfTrue="1">
      <formula>#REF!&gt;A</formula>
    </cfRule>
  </conditionalFormatting>
  <conditionalFormatting sqref="F7">
    <cfRule type="expression" dxfId="245" priority="40" stopIfTrue="1">
      <formula>O10&gt;0</formula>
    </cfRule>
    <cfRule type="expression" dxfId="244" priority="41" stopIfTrue="1">
      <formula>O10&gt;" "</formula>
    </cfRule>
    <cfRule type="expression" dxfId="243" priority="42" stopIfTrue="1">
      <formula>O10&gt;A</formula>
    </cfRule>
  </conditionalFormatting>
  <conditionalFormatting sqref="E7">
    <cfRule type="expression" dxfId="242" priority="37" stopIfTrue="1">
      <formula>#REF!&gt;0</formula>
    </cfRule>
    <cfRule type="expression" dxfId="241" priority="38" stopIfTrue="1">
      <formula>#REF!&gt;" "</formula>
    </cfRule>
    <cfRule type="expression" dxfId="240" priority="39" stopIfTrue="1">
      <formula>#REF!&gt;A</formula>
    </cfRule>
  </conditionalFormatting>
  <conditionalFormatting sqref="L15:M32 N16:N32">
    <cfRule type="cellIs" dxfId="239" priority="35" stopIfTrue="1" operator="between">
      <formula>1</formula>
      <formula>150</formula>
    </cfRule>
    <cfRule type="cellIs" dxfId="238" priority="36" stopIfTrue="1" operator="between">
      <formula>151</formula>
      <formula>600</formula>
    </cfRule>
  </conditionalFormatting>
  <conditionalFormatting sqref="R15:R32">
    <cfRule type="cellIs" dxfId="237" priority="34" stopIfTrue="1" operator="greaterThan">
      <formula>1</formula>
    </cfRule>
  </conditionalFormatting>
  <conditionalFormatting sqref="R7">
    <cfRule type="cellIs" dxfId="236" priority="31" stopIfTrue="1" operator="between">
      <formula>1</formula>
      <formula>50000</formula>
    </cfRule>
    <cfRule type="expression" dxfId="235" priority="32" stopIfTrue="1">
      <formula>SUM(P33:S33)&gt;50001</formula>
    </cfRule>
    <cfRule type="cellIs" dxfId="234" priority="33" stopIfTrue="1" operator="equal">
      <formula>0</formula>
    </cfRule>
  </conditionalFormatting>
  <conditionalFormatting sqref="R7">
    <cfRule type="cellIs" dxfId="233" priority="28" stopIfTrue="1" operator="between">
      <formula>1</formula>
      <formula>50000</formula>
    </cfRule>
    <cfRule type="expression" dxfId="232" priority="29" stopIfTrue="1">
      <formula>SUM(P33:S33)&gt;50001</formula>
    </cfRule>
    <cfRule type="cellIs" dxfId="231" priority="30" stopIfTrue="1" operator="equal">
      <formula>0</formula>
    </cfRule>
  </conditionalFormatting>
  <conditionalFormatting sqref="J15:J32">
    <cfRule type="expression" dxfId="230" priority="27" stopIfTrue="1">
      <formula>$G15&gt;41274</formula>
    </cfRule>
  </conditionalFormatting>
  <conditionalFormatting sqref="J8:L8">
    <cfRule type="cellIs" dxfId="229" priority="24" stopIfTrue="1" operator="between">
      <formula>1</formula>
      <formula>50000</formula>
    </cfRule>
    <cfRule type="expression" dxfId="228" priority="25" stopIfTrue="1">
      <formula>SUM(J34:M34)&gt;50001</formula>
    </cfRule>
    <cfRule type="cellIs" dxfId="227" priority="26" stopIfTrue="1" operator="equal">
      <formula>0</formula>
    </cfRule>
  </conditionalFormatting>
  <conditionalFormatting sqref="J8:L8">
    <cfRule type="cellIs" dxfId="226" priority="21" stopIfTrue="1" operator="between">
      <formula>1</formula>
      <formula>50000</formula>
    </cfRule>
    <cfRule type="expression" dxfId="225" priority="22" stopIfTrue="1">
      <formula>SUM(J34:M34)&gt;50001</formula>
    </cfRule>
    <cfRule type="cellIs" dxfId="224" priority="23" stopIfTrue="1" operator="equal">
      <formula>0</formula>
    </cfRule>
  </conditionalFormatting>
  <conditionalFormatting sqref="T15:T32">
    <cfRule type="notContainsBlanks" dxfId="223" priority="20" stopIfTrue="1">
      <formula>LEN(TRIM(T15))&gt;0</formula>
    </cfRule>
  </conditionalFormatting>
  <conditionalFormatting sqref="O15">
    <cfRule type="cellIs" dxfId="222" priority="18" stopIfTrue="1" operator="equal">
      <formula>"Λίρες"</formula>
    </cfRule>
    <cfRule type="cellIs" dxfId="221" priority="19" stopIfTrue="1" operator="equal">
      <formula>"Ευρώ"</formula>
    </cfRule>
  </conditionalFormatting>
  <conditionalFormatting sqref="K15:L15">
    <cfRule type="cellIs" dxfId="220" priority="15" stopIfTrue="1" operator="between">
      <formula>1</formula>
      <formula>125</formula>
    </cfRule>
    <cfRule type="cellIs" dxfId="219" priority="16" stopIfTrue="1" operator="between">
      <formula>126</formula>
      <formula>150</formula>
    </cfRule>
    <cfRule type="cellIs" dxfId="218" priority="17" stopIfTrue="1" operator="greaterThan">
      <formula>150</formula>
    </cfRule>
  </conditionalFormatting>
  <conditionalFormatting sqref="M15">
    <cfRule type="cellIs" dxfId="217" priority="12" stopIfTrue="1" operator="between">
      <formula>1</formula>
      <formula>80</formula>
    </cfRule>
    <cfRule type="cellIs" dxfId="216" priority="13" stopIfTrue="1" operator="between">
      <formula>81</formula>
      <formula>150</formula>
    </cfRule>
    <cfRule type="cellIs" dxfId="215" priority="14" stopIfTrue="1" operator="greaterThan">
      <formula>150</formula>
    </cfRule>
  </conditionalFormatting>
  <conditionalFormatting sqref="H15:H32">
    <cfRule type="expression" dxfId="214" priority="9" stopIfTrue="1">
      <formula>$G15&lt;33328</formula>
    </cfRule>
    <cfRule type="expression" dxfId="213" priority="10" stopIfTrue="1">
      <formula>$G15&gt;39447</formula>
    </cfRule>
    <cfRule type="expression" dxfId="212" priority="11" stopIfTrue="1">
      <formula>$G15&lt;39448</formula>
    </cfRule>
  </conditionalFormatting>
  <conditionalFormatting sqref="I15:I32">
    <cfRule type="expression" dxfId="211" priority="6" stopIfTrue="1">
      <formula>$G15&gt;39447</formula>
    </cfRule>
    <cfRule type="expression" dxfId="210" priority="7" stopIfTrue="1">
      <formula>$G15&lt;33327</formula>
    </cfRule>
    <cfRule type="expression" dxfId="209" priority="8" stopIfTrue="1">
      <formula>$G15&gt;33328</formula>
    </cfRule>
  </conditionalFormatting>
  <conditionalFormatting sqref="J15:J32">
    <cfRule type="expression" dxfId="208" priority="3" stopIfTrue="1">
      <formula>$G15&gt;39447</formula>
    </cfRule>
    <cfRule type="expression" dxfId="207" priority="4" stopIfTrue="1">
      <formula>$G15&lt;33327</formula>
    </cfRule>
    <cfRule type="expression" dxfId="206" priority="5" stopIfTrue="1">
      <formula>$G15&lt;39448</formula>
    </cfRule>
  </conditionalFormatting>
  <conditionalFormatting sqref="I15:J15">
    <cfRule type="expression" dxfId="205" priority="2">
      <formula>$T15&lt;&gt;""</formula>
    </cfRule>
  </conditionalFormatting>
  <conditionalFormatting sqref="I16:J32">
    <cfRule type="expression" dxfId="204" priority="1">
      <formula>$T16&lt;&gt;""</formula>
    </cfRule>
  </conditionalFormatting>
  <dataValidations count="24">
    <dataValidation type="date" operator="greaterThanOrEqual" allowBlank="1" showInputMessage="1" showErrorMessage="1" errorTitle="ΛΑΘΟΣ ΗΜΕΡΟΜΗΝΙΑ" error="Ελέγξετε την ημερομηνία._x000a_(Περίοδος 1/1/2020 - 31/12/2021_x000a_" promptTitle="ΠΕΡΙΟΔΟΣ ΤΕΛΕΥΤ. ΜΗΝΑ ΕΡΓΑΣΙΑΣ" prompt="Εισάξτε ημερομηνία από 1/1/20 - 31/12/21" sqref="G15:G32" xr:uid="{00000000-0002-0000-0E00-000000000000}">
      <formula1>43831</formula1>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00000000-0002-0000-0E00-000001000000}">
      <formula1>0</formula1>
      <formula2>125</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0000000-0002-0000-0E00-000003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xr:uid="{00000000-0002-0000-0E00-000004000000}">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E00-000005000000}"/>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00000000-0002-0000-0E00-000006000000}"/>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0000000-0002-0000-0E00-000007000000}"/>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00000000-0002-0000-0E00-000008000000}"/>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xr:uid="{00000000-0002-0000-0E00-000009000000}">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00000000-0002-0000-0E00-00000A000000}">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0000000-0002-0000-0E00-00000B000000}">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0000000-0002-0000-0E00-00000C000000}">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00000000-0002-0000-0E00-00000D000000}">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00000000-0002-0000-0E00-00000E000000}"/>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00000000-0002-0000-0E00-00000F000000}"/>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xr:uid="{00000000-0002-0000-0E00-000010000000}">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0000000-0002-0000-0E00-000011000000}"/>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00000000-0002-0000-0E00-000012000000}"/>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0000000-0002-0000-0E00-000013000000}">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00000000-0002-0000-0E00-000014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00000000-0002-0000-0E00-000015000000}"/>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0000000-0002-0000-0E00-000016000000}">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00000000-0002-0000-0E00-000017000000}">
      <formula1>0</formula1>
      <formula2>150</formula2>
    </dataValidation>
    <dataValidation type="list" allowBlank="1" showInputMessage="1" showErrorMessage="1" sqref="H15:H32" xr:uid="{031A761B-BC30-450B-AF52-C2A7A88AA77C}">
      <formula1>$H$39:$H$71</formula1>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8"/>
  <sheetViews>
    <sheetView showGridLines="0" showWhiteSpace="0" zoomScaleNormal="100" workbookViewId="0">
      <selection activeCell="I12" sqref="I12"/>
    </sheetView>
  </sheetViews>
  <sheetFormatPr defaultRowHeight="12.75" x14ac:dyDescent="0.2"/>
  <cols>
    <col min="1" max="1" width="5.42578125" style="4" customWidth="1"/>
    <col min="2" max="2" width="11.7109375" style="4" customWidth="1"/>
    <col min="3" max="3" width="12.42578125" style="4" customWidth="1"/>
    <col min="4" max="4" width="18.7109375" style="4" customWidth="1"/>
    <col min="5" max="5" width="11" style="4" customWidth="1"/>
    <col min="6" max="6" width="1.5703125" style="4" customWidth="1"/>
    <col min="7" max="7" width="9" style="4" customWidth="1"/>
    <col min="8" max="8" width="12.28515625" style="4" customWidth="1"/>
    <col min="9" max="9" width="12.42578125" style="4" customWidth="1"/>
    <col min="10" max="10" width="12.5703125" style="4" customWidth="1"/>
    <col min="11" max="11" width="7.5703125" style="4" bestFit="1" customWidth="1"/>
    <col min="12" max="12" width="27.5703125" style="4" customWidth="1"/>
    <col min="13" max="13" width="12.140625" style="4" customWidth="1"/>
    <col min="14" max="256" width="9.140625" style="4"/>
    <col min="257" max="257" width="5.42578125" style="4" customWidth="1"/>
    <col min="258" max="258" width="11.7109375" style="4" customWidth="1"/>
    <col min="259" max="259" width="12.42578125" style="4" customWidth="1"/>
    <col min="260" max="260" width="18.7109375" style="4" customWidth="1"/>
    <col min="261" max="261" width="11" style="4" customWidth="1"/>
    <col min="262" max="262" width="1.28515625" style="4" customWidth="1"/>
    <col min="263" max="263" width="9" style="4" customWidth="1"/>
    <col min="264" max="264" width="11.28515625" style="4" customWidth="1"/>
    <col min="265" max="265" width="12.42578125" style="4" customWidth="1"/>
    <col min="266" max="266" width="12.5703125" style="4" customWidth="1"/>
    <col min="267" max="267" width="7.5703125" style="4" bestFit="1" customWidth="1"/>
    <col min="268" max="268" width="26" style="4" customWidth="1"/>
    <col min="269" max="512" width="9.140625" style="4"/>
    <col min="513" max="513" width="5.42578125" style="4" customWidth="1"/>
    <col min="514" max="514" width="11.7109375" style="4" customWidth="1"/>
    <col min="515" max="515" width="12.42578125" style="4" customWidth="1"/>
    <col min="516" max="516" width="18.7109375" style="4" customWidth="1"/>
    <col min="517" max="517" width="11" style="4" customWidth="1"/>
    <col min="518" max="518" width="1.28515625" style="4" customWidth="1"/>
    <col min="519" max="519" width="9" style="4" customWidth="1"/>
    <col min="520" max="520" width="11.28515625" style="4" customWidth="1"/>
    <col min="521" max="521" width="12.42578125" style="4" customWidth="1"/>
    <col min="522" max="522" width="12.5703125" style="4" customWidth="1"/>
    <col min="523" max="523" width="7.5703125" style="4" bestFit="1" customWidth="1"/>
    <col min="524" max="524" width="26" style="4" customWidth="1"/>
    <col min="525" max="768" width="9.140625" style="4"/>
    <col min="769" max="769" width="5.42578125" style="4" customWidth="1"/>
    <col min="770" max="770" width="11.7109375" style="4" customWidth="1"/>
    <col min="771" max="771" width="12.42578125" style="4" customWidth="1"/>
    <col min="772" max="772" width="18.7109375" style="4" customWidth="1"/>
    <col min="773" max="773" width="11" style="4" customWidth="1"/>
    <col min="774" max="774" width="1.28515625" style="4" customWidth="1"/>
    <col min="775" max="775" width="9" style="4" customWidth="1"/>
    <col min="776" max="776" width="11.28515625" style="4" customWidth="1"/>
    <col min="777" max="777" width="12.42578125" style="4" customWidth="1"/>
    <col min="778" max="778" width="12.5703125" style="4" customWidth="1"/>
    <col min="779" max="779" width="7.5703125" style="4" bestFit="1" customWidth="1"/>
    <col min="780" max="780" width="26" style="4" customWidth="1"/>
    <col min="781" max="1024" width="9.140625" style="4"/>
    <col min="1025" max="1025" width="5.42578125" style="4" customWidth="1"/>
    <col min="1026" max="1026" width="11.7109375" style="4" customWidth="1"/>
    <col min="1027" max="1027" width="12.42578125" style="4" customWidth="1"/>
    <col min="1028" max="1028" width="18.7109375" style="4" customWidth="1"/>
    <col min="1029" max="1029" width="11" style="4" customWidth="1"/>
    <col min="1030" max="1030" width="1.28515625" style="4" customWidth="1"/>
    <col min="1031" max="1031" width="9" style="4" customWidth="1"/>
    <col min="1032" max="1032" width="11.28515625" style="4" customWidth="1"/>
    <col min="1033" max="1033" width="12.42578125" style="4" customWidth="1"/>
    <col min="1034" max="1034" width="12.5703125" style="4" customWidth="1"/>
    <col min="1035" max="1035" width="7.5703125" style="4" bestFit="1" customWidth="1"/>
    <col min="1036" max="1036" width="26" style="4" customWidth="1"/>
    <col min="1037" max="1280" width="9.140625" style="4"/>
    <col min="1281" max="1281" width="5.42578125" style="4" customWidth="1"/>
    <col min="1282" max="1282" width="11.7109375" style="4" customWidth="1"/>
    <col min="1283" max="1283" width="12.42578125" style="4" customWidth="1"/>
    <col min="1284" max="1284" width="18.7109375" style="4" customWidth="1"/>
    <col min="1285" max="1285" width="11" style="4" customWidth="1"/>
    <col min="1286" max="1286" width="1.28515625" style="4" customWidth="1"/>
    <col min="1287" max="1287" width="9" style="4" customWidth="1"/>
    <col min="1288" max="1288" width="11.28515625" style="4" customWidth="1"/>
    <col min="1289" max="1289" width="12.42578125" style="4" customWidth="1"/>
    <col min="1290" max="1290" width="12.5703125" style="4" customWidth="1"/>
    <col min="1291" max="1291" width="7.5703125" style="4" bestFit="1" customWidth="1"/>
    <col min="1292" max="1292" width="26" style="4" customWidth="1"/>
    <col min="1293" max="1536" width="9.140625" style="4"/>
    <col min="1537" max="1537" width="5.42578125" style="4" customWidth="1"/>
    <col min="1538" max="1538" width="11.7109375" style="4" customWidth="1"/>
    <col min="1539" max="1539" width="12.42578125" style="4" customWidth="1"/>
    <col min="1540" max="1540" width="18.7109375" style="4" customWidth="1"/>
    <col min="1541" max="1541" width="11" style="4" customWidth="1"/>
    <col min="1542" max="1542" width="1.28515625" style="4" customWidth="1"/>
    <col min="1543" max="1543" width="9" style="4" customWidth="1"/>
    <col min="1544" max="1544" width="11.28515625" style="4" customWidth="1"/>
    <col min="1545" max="1545" width="12.42578125" style="4" customWidth="1"/>
    <col min="1546" max="1546" width="12.5703125" style="4" customWidth="1"/>
    <col min="1547" max="1547" width="7.5703125" style="4" bestFit="1" customWidth="1"/>
    <col min="1548" max="1548" width="26" style="4" customWidth="1"/>
    <col min="1549" max="1792" width="9.140625" style="4"/>
    <col min="1793" max="1793" width="5.42578125" style="4" customWidth="1"/>
    <col min="1794" max="1794" width="11.7109375" style="4" customWidth="1"/>
    <col min="1795" max="1795" width="12.42578125" style="4" customWidth="1"/>
    <col min="1796" max="1796" width="18.7109375" style="4" customWidth="1"/>
    <col min="1797" max="1797" width="11" style="4" customWidth="1"/>
    <col min="1798" max="1798" width="1.28515625" style="4" customWidth="1"/>
    <col min="1799" max="1799" width="9" style="4" customWidth="1"/>
    <col min="1800" max="1800" width="11.28515625" style="4" customWidth="1"/>
    <col min="1801" max="1801" width="12.42578125" style="4" customWidth="1"/>
    <col min="1802" max="1802" width="12.5703125" style="4" customWidth="1"/>
    <col min="1803" max="1803" width="7.5703125" style="4" bestFit="1" customWidth="1"/>
    <col min="1804" max="1804" width="26" style="4" customWidth="1"/>
    <col min="1805" max="2048" width="9.140625" style="4"/>
    <col min="2049" max="2049" width="5.42578125" style="4" customWidth="1"/>
    <col min="2050" max="2050" width="11.7109375" style="4" customWidth="1"/>
    <col min="2051" max="2051" width="12.42578125" style="4" customWidth="1"/>
    <col min="2052" max="2052" width="18.7109375" style="4" customWidth="1"/>
    <col min="2053" max="2053" width="11" style="4" customWidth="1"/>
    <col min="2054" max="2054" width="1.28515625" style="4" customWidth="1"/>
    <col min="2055" max="2055" width="9" style="4" customWidth="1"/>
    <col min="2056" max="2056" width="11.28515625" style="4" customWidth="1"/>
    <col min="2057" max="2057" width="12.42578125" style="4" customWidth="1"/>
    <col min="2058" max="2058" width="12.5703125" style="4" customWidth="1"/>
    <col min="2059" max="2059" width="7.5703125" style="4" bestFit="1" customWidth="1"/>
    <col min="2060" max="2060" width="26" style="4" customWidth="1"/>
    <col min="2061" max="2304" width="9.140625" style="4"/>
    <col min="2305" max="2305" width="5.42578125" style="4" customWidth="1"/>
    <col min="2306" max="2306" width="11.7109375" style="4" customWidth="1"/>
    <col min="2307" max="2307" width="12.42578125" style="4" customWidth="1"/>
    <col min="2308" max="2308" width="18.7109375" style="4" customWidth="1"/>
    <col min="2309" max="2309" width="11" style="4" customWidth="1"/>
    <col min="2310" max="2310" width="1.28515625" style="4" customWidth="1"/>
    <col min="2311" max="2311" width="9" style="4" customWidth="1"/>
    <col min="2312" max="2312" width="11.28515625" style="4" customWidth="1"/>
    <col min="2313" max="2313" width="12.42578125" style="4" customWidth="1"/>
    <col min="2314" max="2314" width="12.5703125" style="4" customWidth="1"/>
    <col min="2315" max="2315" width="7.5703125" style="4" bestFit="1" customWidth="1"/>
    <col min="2316" max="2316" width="26" style="4" customWidth="1"/>
    <col min="2317" max="2560" width="9.140625" style="4"/>
    <col min="2561" max="2561" width="5.42578125" style="4" customWidth="1"/>
    <col min="2562" max="2562" width="11.7109375" style="4" customWidth="1"/>
    <col min="2563" max="2563" width="12.42578125" style="4" customWidth="1"/>
    <col min="2564" max="2564" width="18.7109375" style="4" customWidth="1"/>
    <col min="2565" max="2565" width="11" style="4" customWidth="1"/>
    <col min="2566" max="2566" width="1.28515625" style="4" customWidth="1"/>
    <col min="2567" max="2567" width="9" style="4" customWidth="1"/>
    <col min="2568" max="2568" width="11.28515625" style="4" customWidth="1"/>
    <col min="2569" max="2569" width="12.42578125" style="4" customWidth="1"/>
    <col min="2570" max="2570" width="12.5703125" style="4" customWidth="1"/>
    <col min="2571" max="2571" width="7.5703125" style="4" bestFit="1" customWidth="1"/>
    <col min="2572" max="2572" width="26" style="4" customWidth="1"/>
    <col min="2573" max="2816" width="9.140625" style="4"/>
    <col min="2817" max="2817" width="5.42578125" style="4" customWidth="1"/>
    <col min="2818" max="2818" width="11.7109375" style="4" customWidth="1"/>
    <col min="2819" max="2819" width="12.42578125" style="4" customWidth="1"/>
    <col min="2820" max="2820" width="18.7109375" style="4" customWidth="1"/>
    <col min="2821" max="2821" width="11" style="4" customWidth="1"/>
    <col min="2822" max="2822" width="1.28515625" style="4" customWidth="1"/>
    <col min="2823" max="2823" width="9" style="4" customWidth="1"/>
    <col min="2824" max="2824" width="11.28515625" style="4" customWidth="1"/>
    <col min="2825" max="2825" width="12.42578125" style="4" customWidth="1"/>
    <col min="2826" max="2826" width="12.5703125" style="4" customWidth="1"/>
    <col min="2827" max="2827" width="7.5703125" style="4" bestFit="1" customWidth="1"/>
    <col min="2828" max="2828" width="26" style="4" customWidth="1"/>
    <col min="2829" max="3072" width="9.140625" style="4"/>
    <col min="3073" max="3073" width="5.42578125" style="4" customWidth="1"/>
    <col min="3074" max="3074" width="11.7109375" style="4" customWidth="1"/>
    <col min="3075" max="3075" width="12.42578125" style="4" customWidth="1"/>
    <col min="3076" max="3076" width="18.7109375" style="4" customWidth="1"/>
    <col min="3077" max="3077" width="11" style="4" customWidth="1"/>
    <col min="3078" max="3078" width="1.28515625" style="4" customWidth="1"/>
    <col min="3079" max="3079" width="9" style="4" customWidth="1"/>
    <col min="3080" max="3080" width="11.28515625" style="4" customWidth="1"/>
    <col min="3081" max="3081" width="12.42578125" style="4" customWidth="1"/>
    <col min="3082" max="3082" width="12.5703125" style="4" customWidth="1"/>
    <col min="3083" max="3083" width="7.5703125" style="4" bestFit="1" customWidth="1"/>
    <col min="3084" max="3084" width="26" style="4" customWidth="1"/>
    <col min="3085" max="3328" width="9.140625" style="4"/>
    <col min="3329" max="3329" width="5.42578125" style="4" customWidth="1"/>
    <col min="3330" max="3330" width="11.7109375" style="4" customWidth="1"/>
    <col min="3331" max="3331" width="12.42578125" style="4" customWidth="1"/>
    <col min="3332" max="3332" width="18.7109375" style="4" customWidth="1"/>
    <col min="3333" max="3333" width="11" style="4" customWidth="1"/>
    <col min="3334" max="3334" width="1.28515625" style="4" customWidth="1"/>
    <col min="3335" max="3335" width="9" style="4" customWidth="1"/>
    <col min="3336" max="3336" width="11.28515625" style="4" customWidth="1"/>
    <col min="3337" max="3337" width="12.42578125" style="4" customWidth="1"/>
    <col min="3338" max="3338" width="12.5703125" style="4" customWidth="1"/>
    <col min="3339" max="3339" width="7.5703125" style="4" bestFit="1" customWidth="1"/>
    <col min="3340" max="3340" width="26" style="4" customWidth="1"/>
    <col min="3341" max="3584" width="9.140625" style="4"/>
    <col min="3585" max="3585" width="5.42578125" style="4" customWidth="1"/>
    <col min="3586" max="3586" width="11.7109375" style="4" customWidth="1"/>
    <col min="3587" max="3587" width="12.42578125" style="4" customWidth="1"/>
    <col min="3588" max="3588" width="18.7109375" style="4" customWidth="1"/>
    <col min="3589" max="3589" width="11" style="4" customWidth="1"/>
    <col min="3590" max="3590" width="1.28515625" style="4" customWidth="1"/>
    <col min="3591" max="3591" width="9" style="4" customWidth="1"/>
    <col min="3592" max="3592" width="11.28515625" style="4" customWidth="1"/>
    <col min="3593" max="3593" width="12.42578125" style="4" customWidth="1"/>
    <col min="3594" max="3594" width="12.5703125" style="4" customWidth="1"/>
    <col min="3595" max="3595" width="7.5703125" style="4" bestFit="1" customWidth="1"/>
    <col min="3596" max="3596" width="26" style="4" customWidth="1"/>
    <col min="3597" max="3840" width="9.140625" style="4"/>
    <col min="3841" max="3841" width="5.42578125" style="4" customWidth="1"/>
    <col min="3842" max="3842" width="11.7109375" style="4" customWidth="1"/>
    <col min="3843" max="3843" width="12.42578125" style="4" customWidth="1"/>
    <col min="3844" max="3844" width="18.7109375" style="4" customWidth="1"/>
    <col min="3845" max="3845" width="11" style="4" customWidth="1"/>
    <col min="3846" max="3846" width="1.28515625" style="4" customWidth="1"/>
    <col min="3847" max="3847" width="9" style="4" customWidth="1"/>
    <col min="3848" max="3848" width="11.28515625" style="4" customWidth="1"/>
    <col min="3849" max="3849" width="12.42578125" style="4" customWidth="1"/>
    <col min="3850" max="3850" width="12.5703125" style="4" customWidth="1"/>
    <col min="3851" max="3851" width="7.5703125" style="4" bestFit="1" customWidth="1"/>
    <col min="3852" max="3852" width="26" style="4" customWidth="1"/>
    <col min="3853" max="4096" width="9.140625" style="4"/>
    <col min="4097" max="4097" width="5.42578125" style="4" customWidth="1"/>
    <col min="4098" max="4098" width="11.7109375" style="4" customWidth="1"/>
    <col min="4099" max="4099" width="12.42578125" style="4" customWidth="1"/>
    <col min="4100" max="4100" width="18.7109375" style="4" customWidth="1"/>
    <col min="4101" max="4101" width="11" style="4" customWidth="1"/>
    <col min="4102" max="4102" width="1.28515625" style="4" customWidth="1"/>
    <col min="4103" max="4103" width="9" style="4" customWidth="1"/>
    <col min="4104" max="4104" width="11.28515625" style="4" customWidth="1"/>
    <col min="4105" max="4105" width="12.42578125" style="4" customWidth="1"/>
    <col min="4106" max="4106" width="12.5703125" style="4" customWidth="1"/>
    <col min="4107" max="4107" width="7.5703125" style="4" bestFit="1" customWidth="1"/>
    <col min="4108" max="4108" width="26" style="4" customWidth="1"/>
    <col min="4109" max="4352" width="9.140625" style="4"/>
    <col min="4353" max="4353" width="5.42578125" style="4" customWidth="1"/>
    <col min="4354" max="4354" width="11.7109375" style="4" customWidth="1"/>
    <col min="4355" max="4355" width="12.42578125" style="4" customWidth="1"/>
    <col min="4356" max="4356" width="18.7109375" style="4" customWidth="1"/>
    <col min="4357" max="4357" width="11" style="4" customWidth="1"/>
    <col min="4358" max="4358" width="1.28515625" style="4" customWidth="1"/>
    <col min="4359" max="4359" width="9" style="4" customWidth="1"/>
    <col min="4360" max="4360" width="11.28515625" style="4" customWidth="1"/>
    <col min="4361" max="4361" width="12.42578125" style="4" customWidth="1"/>
    <col min="4362" max="4362" width="12.5703125" style="4" customWidth="1"/>
    <col min="4363" max="4363" width="7.5703125" style="4" bestFit="1" customWidth="1"/>
    <col min="4364" max="4364" width="26" style="4" customWidth="1"/>
    <col min="4365" max="4608" width="9.140625" style="4"/>
    <col min="4609" max="4609" width="5.42578125" style="4" customWidth="1"/>
    <col min="4610" max="4610" width="11.7109375" style="4" customWidth="1"/>
    <col min="4611" max="4611" width="12.42578125" style="4" customWidth="1"/>
    <col min="4612" max="4612" width="18.7109375" style="4" customWidth="1"/>
    <col min="4613" max="4613" width="11" style="4" customWidth="1"/>
    <col min="4614" max="4614" width="1.28515625" style="4" customWidth="1"/>
    <col min="4615" max="4615" width="9" style="4" customWidth="1"/>
    <col min="4616" max="4616" width="11.28515625" style="4" customWidth="1"/>
    <col min="4617" max="4617" width="12.42578125" style="4" customWidth="1"/>
    <col min="4618" max="4618" width="12.5703125" style="4" customWidth="1"/>
    <col min="4619" max="4619" width="7.5703125" style="4" bestFit="1" customWidth="1"/>
    <col min="4620" max="4620" width="26" style="4" customWidth="1"/>
    <col min="4621" max="4864" width="9.140625" style="4"/>
    <col min="4865" max="4865" width="5.42578125" style="4" customWidth="1"/>
    <col min="4866" max="4866" width="11.7109375" style="4" customWidth="1"/>
    <col min="4867" max="4867" width="12.42578125" style="4" customWidth="1"/>
    <col min="4868" max="4868" width="18.7109375" style="4" customWidth="1"/>
    <col min="4869" max="4869" width="11" style="4" customWidth="1"/>
    <col min="4870" max="4870" width="1.28515625" style="4" customWidth="1"/>
    <col min="4871" max="4871" width="9" style="4" customWidth="1"/>
    <col min="4872" max="4872" width="11.28515625" style="4" customWidth="1"/>
    <col min="4873" max="4873" width="12.42578125" style="4" customWidth="1"/>
    <col min="4874" max="4874" width="12.5703125" style="4" customWidth="1"/>
    <col min="4875" max="4875" width="7.5703125" style="4" bestFit="1" customWidth="1"/>
    <col min="4876" max="4876" width="26" style="4" customWidth="1"/>
    <col min="4877" max="5120" width="9.140625" style="4"/>
    <col min="5121" max="5121" width="5.42578125" style="4" customWidth="1"/>
    <col min="5122" max="5122" width="11.7109375" style="4" customWidth="1"/>
    <col min="5123" max="5123" width="12.42578125" style="4" customWidth="1"/>
    <col min="5124" max="5124" width="18.7109375" style="4" customWidth="1"/>
    <col min="5125" max="5125" width="11" style="4" customWidth="1"/>
    <col min="5126" max="5126" width="1.28515625" style="4" customWidth="1"/>
    <col min="5127" max="5127" width="9" style="4" customWidth="1"/>
    <col min="5128" max="5128" width="11.28515625" style="4" customWidth="1"/>
    <col min="5129" max="5129" width="12.42578125" style="4" customWidth="1"/>
    <col min="5130" max="5130" width="12.5703125" style="4" customWidth="1"/>
    <col min="5131" max="5131" width="7.5703125" style="4" bestFit="1" customWidth="1"/>
    <col min="5132" max="5132" width="26" style="4" customWidth="1"/>
    <col min="5133" max="5376" width="9.140625" style="4"/>
    <col min="5377" max="5377" width="5.42578125" style="4" customWidth="1"/>
    <col min="5378" max="5378" width="11.7109375" style="4" customWidth="1"/>
    <col min="5379" max="5379" width="12.42578125" style="4" customWidth="1"/>
    <col min="5380" max="5380" width="18.7109375" style="4" customWidth="1"/>
    <col min="5381" max="5381" width="11" style="4" customWidth="1"/>
    <col min="5382" max="5382" width="1.28515625" style="4" customWidth="1"/>
    <col min="5383" max="5383" width="9" style="4" customWidth="1"/>
    <col min="5384" max="5384" width="11.28515625" style="4" customWidth="1"/>
    <col min="5385" max="5385" width="12.42578125" style="4" customWidth="1"/>
    <col min="5386" max="5386" width="12.5703125" style="4" customWidth="1"/>
    <col min="5387" max="5387" width="7.5703125" style="4" bestFit="1" customWidth="1"/>
    <col min="5388" max="5388" width="26" style="4" customWidth="1"/>
    <col min="5389" max="5632" width="9.140625" style="4"/>
    <col min="5633" max="5633" width="5.42578125" style="4" customWidth="1"/>
    <col min="5634" max="5634" width="11.7109375" style="4" customWidth="1"/>
    <col min="5635" max="5635" width="12.42578125" style="4" customWidth="1"/>
    <col min="5636" max="5636" width="18.7109375" style="4" customWidth="1"/>
    <col min="5637" max="5637" width="11" style="4" customWidth="1"/>
    <col min="5638" max="5638" width="1.28515625" style="4" customWidth="1"/>
    <col min="5639" max="5639" width="9" style="4" customWidth="1"/>
    <col min="5640" max="5640" width="11.28515625" style="4" customWidth="1"/>
    <col min="5641" max="5641" width="12.42578125" style="4" customWidth="1"/>
    <col min="5642" max="5642" width="12.5703125" style="4" customWidth="1"/>
    <col min="5643" max="5643" width="7.5703125" style="4" bestFit="1" customWidth="1"/>
    <col min="5644" max="5644" width="26" style="4" customWidth="1"/>
    <col min="5645" max="5888" width="9.140625" style="4"/>
    <col min="5889" max="5889" width="5.42578125" style="4" customWidth="1"/>
    <col min="5890" max="5890" width="11.7109375" style="4" customWidth="1"/>
    <col min="5891" max="5891" width="12.42578125" style="4" customWidth="1"/>
    <col min="5892" max="5892" width="18.7109375" style="4" customWidth="1"/>
    <col min="5893" max="5893" width="11" style="4" customWidth="1"/>
    <col min="5894" max="5894" width="1.28515625" style="4" customWidth="1"/>
    <col min="5895" max="5895" width="9" style="4" customWidth="1"/>
    <col min="5896" max="5896" width="11.28515625" style="4" customWidth="1"/>
    <col min="5897" max="5897" width="12.42578125" style="4" customWidth="1"/>
    <col min="5898" max="5898" width="12.5703125" style="4" customWidth="1"/>
    <col min="5899" max="5899" width="7.5703125" style="4" bestFit="1" customWidth="1"/>
    <col min="5900" max="5900" width="26" style="4" customWidth="1"/>
    <col min="5901" max="6144" width="9.140625" style="4"/>
    <col min="6145" max="6145" width="5.42578125" style="4" customWidth="1"/>
    <col min="6146" max="6146" width="11.7109375" style="4" customWidth="1"/>
    <col min="6147" max="6147" width="12.42578125" style="4" customWidth="1"/>
    <col min="6148" max="6148" width="18.7109375" style="4" customWidth="1"/>
    <col min="6149" max="6149" width="11" style="4" customWidth="1"/>
    <col min="6150" max="6150" width="1.28515625" style="4" customWidth="1"/>
    <col min="6151" max="6151" width="9" style="4" customWidth="1"/>
    <col min="6152" max="6152" width="11.28515625" style="4" customWidth="1"/>
    <col min="6153" max="6153" width="12.42578125" style="4" customWidth="1"/>
    <col min="6154" max="6154" width="12.5703125" style="4" customWidth="1"/>
    <col min="6155" max="6155" width="7.5703125" style="4" bestFit="1" customWidth="1"/>
    <col min="6156" max="6156" width="26" style="4" customWidth="1"/>
    <col min="6157" max="6400" width="9.140625" style="4"/>
    <col min="6401" max="6401" width="5.42578125" style="4" customWidth="1"/>
    <col min="6402" max="6402" width="11.7109375" style="4" customWidth="1"/>
    <col min="6403" max="6403" width="12.42578125" style="4" customWidth="1"/>
    <col min="6404" max="6404" width="18.7109375" style="4" customWidth="1"/>
    <col min="6405" max="6405" width="11" style="4" customWidth="1"/>
    <col min="6406" max="6406" width="1.28515625" style="4" customWidth="1"/>
    <col min="6407" max="6407" width="9" style="4" customWidth="1"/>
    <col min="6408" max="6408" width="11.28515625" style="4" customWidth="1"/>
    <col min="6409" max="6409" width="12.42578125" style="4" customWidth="1"/>
    <col min="6410" max="6410" width="12.5703125" style="4" customWidth="1"/>
    <col min="6411" max="6411" width="7.5703125" style="4" bestFit="1" customWidth="1"/>
    <col min="6412" max="6412" width="26" style="4" customWidth="1"/>
    <col min="6413" max="6656" width="9.140625" style="4"/>
    <col min="6657" max="6657" width="5.42578125" style="4" customWidth="1"/>
    <col min="6658" max="6658" width="11.7109375" style="4" customWidth="1"/>
    <col min="6659" max="6659" width="12.42578125" style="4" customWidth="1"/>
    <col min="6660" max="6660" width="18.7109375" style="4" customWidth="1"/>
    <col min="6661" max="6661" width="11" style="4" customWidth="1"/>
    <col min="6662" max="6662" width="1.28515625" style="4" customWidth="1"/>
    <col min="6663" max="6663" width="9" style="4" customWidth="1"/>
    <col min="6664" max="6664" width="11.28515625" style="4" customWidth="1"/>
    <col min="6665" max="6665" width="12.42578125" style="4" customWidth="1"/>
    <col min="6666" max="6666" width="12.5703125" style="4" customWidth="1"/>
    <col min="6667" max="6667" width="7.5703125" style="4" bestFit="1" customWidth="1"/>
    <col min="6668" max="6668" width="26" style="4" customWidth="1"/>
    <col min="6669" max="6912" width="9.140625" style="4"/>
    <col min="6913" max="6913" width="5.42578125" style="4" customWidth="1"/>
    <col min="6914" max="6914" width="11.7109375" style="4" customWidth="1"/>
    <col min="6915" max="6915" width="12.42578125" style="4" customWidth="1"/>
    <col min="6916" max="6916" width="18.7109375" style="4" customWidth="1"/>
    <col min="6917" max="6917" width="11" style="4" customWidth="1"/>
    <col min="6918" max="6918" width="1.28515625" style="4" customWidth="1"/>
    <col min="6919" max="6919" width="9" style="4" customWidth="1"/>
    <col min="6920" max="6920" width="11.28515625" style="4" customWidth="1"/>
    <col min="6921" max="6921" width="12.42578125" style="4" customWidth="1"/>
    <col min="6922" max="6922" width="12.5703125" style="4" customWidth="1"/>
    <col min="6923" max="6923" width="7.5703125" style="4" bestFit="1" customWidth="1"/>
    <col min="6924" max="6924" width="26" style="4" customWidth="1"/>
    <col min="6925" max="7168" width="9.140625" style="4"/>
    <col min="7169" max="7169" width="5.42578125" style="4" customWidth="1"/>
    <col min="7170" max="7170" width="11.7109375" style="4" customWidth="1"/>
    <col min="7171" max="7171" width="12.42578125" style="4" customWidth="1"/>
    <col min="7172" max="7172" width="18.7109375" style="4" customWidth="1"/>
    <col min="7173" max="7173" width="11" style="4" customWidth="1"/>
    <col min="7174" max="7174" width="1.28515625" style="4" customWidth="1"/>
    <col min="7175" max="7175" width="9" style="4" customWidth="1"/>
    <col min="7176" max="7176" width="11.28515625" style="4" customWidth="1"/>
    <col min="7177" max="7177" width="12.42578125" style="4" customWidth="1"/>
    <col min="7178" max="7178" width="12.5703125" style="4" customWidth="1"/>
    <col min="7179" max="7179" width="7.5703125" style="4" bestFit="1" customWidth="1"/>
    <col min="7180" max="7180" width="26" style="4" customWidth="1"/>
    <col min="7181" max="7424" width="9.140625" style="4"/>
    <col min="7425" max="7425" width="5.42578125" style="4" customWidth="1"/>
    <col min="7426" max="7426" width="11.7109375" style="4" customWidth="1"/>
    <col min="7427" max="7427" width="12.42578125" style="4" customWidth="1"/>
    <col min="7428" max="7428" width="18.7109375" style="4" customWidth="1"/>
    <col min="7429" max="7429" width="11" style="4" customWidth="1"/>
    <col min="7430" max="7430" width="1.28515625" style="4" customWidth="1"/>
    <col min="7431" max="7431" width="9" style="4" customWidth="1"/>
    <col min="7432" max="7432" width="11.28515625" style="4" customWidth="1"/>
    <col min="7433" max="7433" width="12.42578125" style="4" customWidth="1"/>
    <col min="7434" max="7434" width="12.5703125" style="4" customWidth="1"/>
    <col min="7435" max="7435" width="7.5703125" style="4" bestFit="1" customWidth="1"/>
    <col min="7436" max="7436" width="26" style="4" customWidth="1"/>
    <col min="7437" max="7680" width="9.140625" style="4"/>
    <col min="7681" max="7681" width="5.42578125" style="4" customWidth="1"/>
    <col min="7682" max="7682" width="11.7109375" style="4" customWidth="1"/>
    <col min="7683" max="7683" width="12.42578125" style="4" customWidth="1"/>
    <col min="7684" max="7684" width="18.7109375" style="4" customWidth="1"/>
    <col min="7685" max="7685" width="11" style="4" customWidth="1"/>
    <col min="7686" max="7686" width="1.28515625" style="4" customWidth="1"/>
    <col min="7687" max="7687" width="9" style="4" customWidth="1"/>
    <col min="7688" max="7688" width="11.28515625" style="4" customWidth="1"/>
    <col min="7689" max="7689" width="12.42578125" style="4" customWidth="1"/>
    <col min="7690" max="7690" width="12.5703125" style="4" customWidth="1"/>
    <col min="7691" max="7691" width="7.5703125" style="4" bestFit="1" customWidth="1"/>
    <col min="7692" max="7692" width="26" style="4" customWidth="1"/>
    <col min="7693" max="7936" width="9.140625" style="4"/>
    <col min="7937" max="7937" width="5.42578125" style="4" customWidth="1"/>
    <col min="7938" max="7938" width="11.7109375" style="4" customWidth="1"/>
    <col min="7939" max="7939" width="12.42578125" style="4" customWidth="1"/>
    <col min="7940" max="7940" width="18.7109375" style="4" customWidth="1"/>
    <col min="7941" max="7941" width="11" style="4" customWidth="1"/>
    <col min="7942" max="7942" width="1.28515625" style="4" customWidth="1"/>
    <col min="7943" max="7943" width="9" style="4" customWidth="1"/>
    <col min="7944" max="7944" width="11.28515625" style="4" customWidth="1"/>
    <col min="7945" max="7945" width="12.42578125" style="4" customWidth="1"/>
    <col min="7946" max="7946" width="12.5703125" style="4" customWidth="1"/>
    <col min="7947" max="7947" width="7.5703125" style="4" bestFit="1" customWidth="1"/>
    <col min="7948" max="7948" width="26" style="4" customWidth="1"/>
    <col min="7949" max="8192" width="9.140625" style="4"/>
    <col min="8193" max="8193" width="5.42578125" style="4" customWidth="1"/>
    <col min="8194" max="8194" width="11.7109375" style="4" customWidth="1"/>
    <col min="8195" max="8195" width="12.42578125" style="4" customWidth="1"/>
    <col min="8196" max="8196" width="18.7109375" style="4" customWidth="1"/>
    <col min="8197" max="8197" width="11" style="4" customWidth="1"/>
    <col min="8198" max="8198" width="1.28515625" style="4" customWidth="1"/>
    <col min="8199" max="8199" width="9" style="4" customWidth="1"/>
    <col min="8200" max="8200" width="11.28515625" style="4" customWidth="1"/>
    <col min="8201" max="8201" width="12.42578125" style="4" customWidth="1"/>
    <col min="8202" max="8202" width="12.5703125" style="4" customWidth="1"/>
    <col min="8203" max="8203" width="7.5703125" style="4" bestFit="1" customWidth="1"/>
    <col min="8204" max="8204" width="26" style="4" customWidth="1"/>
    <col min="8205" max="8448" width="9.140625" style="4"/>
    <col min="8449" max="8449" width="5.42578125" style="4" customWidth="1"/>
    <col min="8450" max="8450" width="11.7109375" style="4" customWidth="1"/>
    <col min="8451" max="8451" width="12.42578125" style="4" customWidth="1"/>
    <col min="8452" max="8452" width="18.7109375" style="4" customWidth="1"/>
    <col min="8453" max="8453" width="11" style="4" customWidth="1"/>
    <col min="8454" max="8454" width="1.28515625" style="4" customWidth="1"/>
    <col min="8455" max="8455" width="9" style="4" customWidth="1"/>
    <col min="8456" max="8456" width="11.28515625" style="4" customWidth="1"/>
    <col min="8457" max="8457" width="12.42578125" style="4" customWidth="1"/>
    <col min="8458" max="8458" width="12.5703125" style="4" customWidth="1"/>
    <col min="8459" max="8459" width="7.5703125" style="4" bestFit="1" customWidth="1"/>
    <col min="8460" max="8460" width="26" style="4" customWidth="1"/>
    <col min="8461" max="8704" width="9.140625" style="4"/>
    <col min="8705" max="8705" width="5.42578125" style="4" customWidth="1"/>
    <col min="8706" max="8706" width="11.7109375" style="4" customWidth="1"/>
    <col min="8707" max="8707" width="12.42578125" style="4" customWidth="1"/>
    <col min="8708" max="8708" width="18.7109375" style="4" customWidth="1"/>
    <col min="8709" max="8709" width="11" style="4" customWidth="1"/>
    <col min="8710" max="8710" width="1.28515625" style="4" customWidth="1"/>
    <col min="8711" max="8711" width="9" style="4" customWidth="1"/>
    <col min="8712" max="8712" width="11.28515625" style="4" customWidth="1"/>
    <col min="8713" max="8713" width="12.42578125" style="4" customWidth="1"/>
    <col min="8714" max="8714" width="12.5703125" style="4" customWidth="1"/>
    <col min="8715" max="8715" width="7.5703125" style="4" bestFit="1" customWidth="1"/>
    <col min="8716" max="8716" width="26" style="4" customWidth="1"/>
    <col min="8717" max="8960" width="9.140625" style="4"/>
    <col min="8961" max="8961" width="5.42578125" style="4" customWidth="1"/>
    <col min="8962" max="8962" width="11.7109375" style="4" customWidth="1"/>
    <col min="8963" max="8963" width="12.42578125" style="4" customWidth="1"/>
    <col min="8964" max="8964" width="18.7109375" style="4" customWidth="1"/>
    <col min="8965" max="8965" width="11" style="4" customWidth="1"/>
    <col min="8966" max="8966" width="1.28515625" style="4" customWidth="1"/>
    <col min="8967" max="8967" width="9" style="4" customWidth="1"/>
    <col min="8968" max="8968" width="11.28515625" style="4" customWidth="1"/>
    <col min="8969" max="8969" width="12.42578125" style="4" customWidth="1"/>
    <col min="8970" max="8970" width="12.5703125" style="4" customWidth="1"/>
    <col min="8971" max="8971" width="7.5703125" style="4" bestFit="1" customWidth="1"/>
    <col min="8972" max="8972" width="26" style="4" customWidth="1"/>
    <col min="8973" max="9216" width="9.140625" style="4"/>
    <col min="9217" max="9217" width="5.42578125" style="4" customWidth="1"/>
    <col min="9218" max="9218" width="11.7109375" style="4" customWidth="1"/>
    <col min="9219" max="9219" width="12.42578125" style="4" customWidth="1"/>
    <col min="9220" max="9220" width="18.7109375" style="4" customWidth="1"/>
    <col min="9221" max="9221" width="11" style="4" customWidth="1"/>
    <col min="9222" max="9222" width="1.28515625" style="4" customWidth="1"/>
    <col min="9223" max="9223" width="9" style="4" customWidth="1"/>
    <col min="9224" max="9224" width="11.28515625" style="4" customWidth="1"/>
    <col min="9225" max="9225" width="12.42578125" style="4" customWidth="1"/>
    <col min="9226" max="9226" width="12.5703125" style="4" customWidth="1"/>
    <col min="9227" max="9227" width="7.5703125" style="4" bestFit="1" customWidth="1"/>
    <col min="9228" max="9228" width="26" style="4" customWidth="1"/>
    <col min="9229" max="9472" width="9.140625" style="4"/>
    <col min="9473" max="9473" width="5.42578125" style="4" customWidth="1"/>
    <col min="9474" max="9474" width="11.7109375" style="4" customWidth="1"/>
    <col min="9475" max="9475" width="12.42578125" style="4" customWidth="1"/>
    <col min="9476" max="9476" width="18.7109375" style="4" customWidth="1"/>
    <col min="9477" max="9477" width="11" style="4" customWidth="1"/>
    <col min="9478" max="9478" width="1.28515625" style="4" customWidth="1"/>
    <col min="9479" max="9479" width="9" style="4" customWidth="1"/>
    <col min="9480" max="9480" width="11.28515625" style="4" customWidth="1"/>
    <col min="9481" max="9481" width="12.42578125" style="4" customWidth="1"/>
    <col min="9482" max="9482" width="12.5703125" style="4" customWidth="1"/>
    <col min="9483" max="9483" width="7.5703125" style="4" bestFit="1" customWidth="1"/>
    <col min="9484" max="9484" width="26" style="4" customWidth="1"/>
    <col min="9485" max="9728" width="9.140625" style="4"/>
    <col min="9729" max="9729" width="5.42578125" style="4" customWidth="1"/>
    <col min="9730" max="9730" width="11.7109375" style="4" customWidth="1"/>
    <col min="9731" max="9731" width="12.42578125" style="4" customWidth="1"/>
    <col min="9732" max="9732" width="18.7109375" style="4" customWidth="1"/>
    <col min="9733" max="9733" width="11" style="4" customWidth="1"/>
    <col min="9734" max="9734" width="1.28515625" style="4" customWidth="1"/>
    <col min="9735" max="9735" width="9" style="4" customWidth="1"/>
    <col min="9736" max="9736" width="11.28515625" style="4" customWidth="1"/>
    <col min="9737" max="9737" width="12.42578125" style="4" customWidth="1"/>
    <col min="9738" max="9738" width="12.5703125" style="4" customWidth="1"/>
    <col min="9739" max="9739" width="7.5703125" style="4" bestFit="1" customWidth="1"/>
    <col min="9740" max="9740" width="26" style="4" customWidth="1"/>
    <col min="9741" max="9984" width="9.140625" style="4"/>
    <col min="9985" max="9985" width="5.42578125" style="4" customWidth="1"/>
    <col min="9986" max="9986" width="11.7109375" style="4" customWidth="1"/>
    <col min="9987" max="9987" width="12.42578125" style="4" customWidth="1"/>
    <col min="9988" max="9988" width="18.7109375" style="4" customWidth="1"/>
    <col min="9989" max="9989" width="11" style="4" customWidth="1"/>
    <col min="9990" max="9990" width="1.28515625" style="4" customWidth="1"/>
    <col min="9991" max="9991" width="9" style="4" customWidth="1"/>
    <col min="9992" max="9992" width="11.28515625" style="4" customWidth="1"/>
    <col min="9993" max="9993" width="12.42578125" style="4" customWidth="1"/>
    <col min="9994" max="9994" width="12.5703125" style="4" customWidth="1"/>
    <col min="9995" max="9995" width="7.5703125" style="4" bestFit="1" customWidth="1"/>
    <col min="9996" max="9996" width="26" style="4" customWidth="1"/>
    <col min="9997" max="10240" width="9.140625" style="4"/>
    <col min="10241" max="10241" width="5.42578125" style="4" customWidth="1"/>
    <col min="10242" max="10242" width="11.7109375" style="4" customWidth="1"/>
    <col min="10243" max="10243" width="12.42578125" style="4" customWidth="1"/>
    <col min="10244" max="10244" width="18.7109375" style="4" customWidth="1"/>
    <col min="10245" max="10245" width="11" style="4" customWidth="1"/>
    <col min="10246" max="10246" width="1.28515625" style="4" customWidth="1"/>
    <col min="10247" max="10247" width="9" style="4" customWidth="1"/>
    <col min="10248" max="10248" width="11.28515625" style="4" customWidth="1"/>
    <col min="10249" max="10249" width="12.42578125" style="4" customWidth="1"/>
    <col min="10250" max="10250" width="12.5703125" style="4" customWidth="1"/>
    <col min="10251" max="10251" width="7.5703125" style="4" bestFit="1" customWidth="1"/>
    <col min="10252" max="10252" width="26" style="4" customWidth="1"/>
    <col min="10253" max="10496" width="9.140625" style="4"/>
    <col min="10497" max="10497" width="5.42578125" style="4" customWidth="1"/>
    <col min="10498" max="10498" width="11.7109375" style="4" customWidth="1"/>
    <col min="10499" max="10499" width="12.42578125" style="4" customWidth="1"/>
    <col min="10500" max="10500" width="18.7109375" style="4" customWidth="1"/>
    <col min="10501" max="10501" width="11" style="4" customWidth="1"/>
    <col min="10502" max="10502" width="1.28515625" style="4" customWidth="1"/>
    <col min="10503" max="10503" width="9" style="4" customWidth="1"/>
    <col min="10504" max="10504" width="11.28515625" style="4" customWidth="1"/>
    <col min="10505" max="10505" width="12.42578125" style="4" customWidth="1"/>
    <col min="10506" max="10506" width="12.5703125" style="4" customWidth="1"/>
    <col min="10507" max="10507" width="7.5703125" style="4" bestFit="1" customWidth="1"/>
    <col min="10508" max="10508" width="26" style="4" customWidth="1"/>
    <col min="10509" max="10752" width="9.140625" style="4"/>
    <col min="10753" max="10753" width="5.42578125" style="4" customWidth="1"/>
    <col min="10754" max="10754" width="11.7109375" style="4" customWidth="1"/>
    <col min="10755" max="10755" width="12.42578125" style="4" customWidth="1"/>
    <col min="10756" max="10756" width="18.7109375" style="4" customWidth="1"/>
    <col min="10757" max="10757" width="11" style="4" customWidth="1"/>
    <col min="10758" max="10758" width="1.28515625" style="4" customWidth="1"/>
    <col min="10759" max="10759" width="9" style="4" customWidth="1"/>
    <col min="10760" max="10760" width="11.28515625" style="4" customWidth="1"/>
    <col min="10761" max="10761" width="12.42578125" style="4" customWidth="1"/>
    <col min="10762" max="10762" width="12.5703125" style="4" customWidth="1"/>
    <col min="10763" max="10763" width="7.5703125" style="4" bestFit="1" customWidth="1"/>
    <col min="10764" max="10764" width="26" style="4" customWidth="1"/>
    <col min="10765" max="11008" width="9.140625" style="4"/>
    <col min="11009" max="11009" width="5.42578125" style="4" customWidth="1"/>
    <col min="11010" max="11010" width="11.7109375" style="4" customWidth="1"/>
    <col min="11011" max="11011" width="12.42578125" style="4" customWidth="1"/>
    <col min="11012" max="11012" width="18.7109375" style="4" customWidth="1"/>
    <col min="11013" max="11013" width="11" style="4" customWidth="1"/>
    <col min="11014" max="11014" width="1.28515625" style="4" customWidth="1"/>
    <col min="11015" max="11015" width="9" style="4" customWidth="1"/>
    <col min="11016" max="11016" width="11.28515625" style="4" customWidth="1"/>
    <col min="11017" max="11017" width="12.42578125" style="4" customWidth="1"/>
    <col min="11018" max="11018" width="12.5703125" style="4" customWidth="1"/>
    <col min="11019" max="11019" width="7.5703125" style="4" bestFit="1" customWidth="1"/>
    <col min="11020" max="11020" width="26" style="4" customWidth="1"/>
    <col min="11021" max="11264" width="9.140625" style="4"/>
    <col min="11265" max="11265" width="5.42578125" style="4" customWidth="1"/>
    <col min="11266" max="11266" width="11.7109375" style="4" customWidth="1"/>
    <col min="11267" max="11267" width="12.42578125" style="4" customWidth="1"/>
    <col min="11268" max="11268" width="18.7109375" style="4" customWidth="1"/>
    <col min="11269" max="11269" width="11" style="4" customWidth="1"/>
    <col min="11270" max="11270" width="1.28515625" style="4" customWidth="1"/>
    <col min="11271" max="11271" width="9" style="4" customWidth="1"/>
    <col min="11272" max="11272" width="11.28515625" style="4" customWidth="1"/>
    <col min="11273" max="11273" width="12.42578125" style="4" customWidth="1"/>
    <col min="11274" max="11274" width="12.5703125" style="4" customWidth="1"/>
    <col min="11275" max="11275" width="7.5703125" style="4" bestFit="1" customWidth="1"/>
    <col min="11276" max="11276" width="26" style="4" customWidth="1"/>
    <col min="11277" max="11520" width="9.140625" style="4"/>
    <col min="11521" max="11521" width="5.42578125" style="4" customWidth="1"/>
    <col min="11522" max="11522" width="11.7109375" style="4" customWidth="1"/>
    <col min="11523" max="11523" width="12.42578125" style="4" customWidth="1"/>
    <col min="11524" max="11524" width="18.7109375" style="4" customWidth="1"/>
    <col min="11525" max="11525" width="11" style="4" customWidth="1"/>
    <col min="11526" max="11526" width="1.28515625" style="4" customWidth="1"/>
    <col min="11527" max="11527" width="9" style="4" customWidth="1"/>
    <col min="11528" max="11528" width="11.28515625" style="4" customWidth="1"/>
    <col min="11529" max="11529" width="12.42578125" style="4" customWidth="1"/>
    <col min="11530" max="11530" width="12.5703125" style="4" customWidth="1"/>
    <col min="11531" max="11531" width="7.5703125" style="4" bestFit="1" customWidth="1"/>
    <col min="11532" max="11532" width="26" style="4" customWidth="1"/>
    <col min="11533" max="11776" width="9.140625" style="4"/>
    <col min="11777" max="11777" width="5.42578125" style="4" customWidth="1"/>
    <col min="11778" max="11778" width="11.7109375" style="4" customWidth="1"/>
    <col min="11779" max="11779" width="12.42578125" style="4" customWidth="1"/>
    <col min="11780" max="11780" width="18.7109375" style="4" customWidth="1"/>
    <col min="11781" max="11781" width="11" style="4" customWidth="1"/>
    <col min="11782" max="11782" width="1.28515625" style="4" customWidth="1"/>
    <col min="11783" max="11783" width="9" style="4" customWidth="1"/>
    <col min="11784" max="11784" width="11.28515625" style="4" customWidth="1"/>
    <col min="11785" max="11785" width="12.42578125" style="4" customWidth="1"/>
    <col min="11786" max="11786" width="12.5703125" style="4" customWidth="1"/>
    <col min="11787" max="11787" width="7.5703125" style="4" bestFit="1" customWidth="1"/>
    <col min="11788" max="11788" width="26" style="4" customWidth="1"/>
    <col min="11789" max="12032" width="9.140625" style="4"/>
    <col min="12033" max="12033" width="5.42578125" style="4" customWidth="1"/>
    <col min="12034" max="12034" width="11.7109375" style="4" customWidth="1"/>
    <col min="12035" max="12035" width="12.42578125" style="4" customWidth="1"/>
    <col min="12036" max="12036" width="18.7109375" style="4" customWidth="1"/>
    <col min="12037" max="12037" width="11" style="4" customWidth="1"/>
    <col min="12038" max="12038" width="1.28515625" style="4" customWidth="1"/>
    <col min="12039" max="12039" width="9" style="4" customWidth="1"/>
    <col min="12040" max="12040" width="11.28515625" style="4" customWidth="1"/>
    <col min="12041" max="12041" width="12.42578125" style="4" customWidth="1"/>
    <col min="12042" max="12042" width="12.5703125" style="4" customWidth="1"/>
    <col min="12043" max="12043" width="7.5703125" style="4" bestFit="1" customWidth="1"/>
    <col min="12044" max="12044" width="26" style="4" customWidth="1"/>
    <col min="12045" max="12288" width="9.140625" style="4"/>
    <col min="12289" max="12289" width="5.42578125" style="4" customWidth="1"/>
    <col min="12290" max="12290" width="11.7109375" style="4" customWidth="1"/>
    <col min="12291" max="12291" width="12.42578125" style="4" customWidth="1"/>
    <col min="12292" max="12292" width="18.7109375" style="4" customWidth="1"/>
    <col min="12293" max="12293" width="11" style="4" customWidth="1"/>
    <col min="12294" max="12294" width="1.28515625" style="4" customWidth="1"/>
    <col min="12295" max="12295" width="9" style="4" customWidth="1"/>
    <col min="12296" max="12296" width="11.28515625" style="4" customWidth="1"/>
    <col min="12297" max="12297" width="12.42578125" style="4" customWidth="1"/>
    <col min="12298" max="12298" width="12.5703125" style="4" customWidth="1"/>
    <col min="12299" max="12299" width="7.5703125" style="4" bestFit="1" customWidth="1"/>
    <col min="12300" max="12300" width="26" style="4" customWidth="1"/>
    <col min="12301" max="12544" width="9.140625" style="4"/>
    <col min="12545" max="12545" width="5.42578125" style="4" customWidth="1"/>
    <col min="12546" max="12546" width="11.7109375" style="4" customWidth="1"/>
    <col min="12547" max="12547" width="12.42578125" style="4" customWidth="1"/>
    <col min="12548" max="12548" width="18.7109375" style="4" customWidth="1"/>
    <col min="12549" max="12549" width="11" style="4" customWidth="1"/>
    <col min="12550" max="12550" width="1.28515625" style="4" customWidth="1"/>
    <col min="12551" max="12551" width="9" style="4" customWidth="1"/>
    <col min="12552" max="12552" width="11.28515625" style="4" customWidth="1"/>
    <col min="12553" max="12553" width="12.42578125" style="4" customWidth="1"/>
    <col min="12554" max="12554" width="12.5703125" style="4" customWidth="1"/>
    <col min="12555" max="12555" width="7.5703125" style="4" bestFit="1" customWidth="1"/>
    <col min="12556" max="12556" width="26" style="4" customWidth="1"/>
    <col min="12557" max="12800" width="9.140625" style="4"/>
    <col min="12801" max="12801" width="5.42578125" style="4" customWidth="1"/>
    <col min="12802" max="12802" width="11.7109375" style="4" customWidth="1"/>
    <col min="12803" max="12803" width="12.42578125" style="4" customWidth="1"/>
    <col min="12804" max="12804" width="18.7109375" style="4" customWidth="1"/>
    <col min="12805" max="12805" width="11" style="4" customWidth="1"/>
    <col min="12806" max="12806" width="1.28515625" style="4" customWidth="1"/>
    <col min="12807" max="12807" width="9" style="4" customWidth="1"/>
    <col min="12808" max="12808" width="11.28515625" style="4" customWidth="1"/>
    <col min="12809" max="12809" width="12.42578125" style="4" customWidth="1"/>
    <col min="12810" max="12810" width="12.5703125" style="4" customWidth="1"/>
    <col min="12811" max="12811" width="7.5703125" style="4" bestFit="1" customWidth="1"/>
    <col min="12812" max="12812" width="26" style="4" customWidth="1"/>
    <col min="12813" max="13056" width="9.140625" style="4"/>
    <col min="13057" max="13057" width="5.42578125" style="4" customWidth="1"/>
    <col min="13058" max="13058" width="11.7109375" style="4" customWidth="1"/>
    <col min="13059" max="13059" width="12.42578125" style="4" customWidth="1"/>
    <col min="13060" max="13060" width="18.7109375" style="4" customWidth="1"/>
    <col min="13061" max="13061" width="11" style="4" customWidth="1"/>
    <col min="13062" max="13062" width="1.28515625" style="4" customWidth="1"/>
    <col min="13063" max="13063" width="9" style="4" customWidth="1"/>
    <col min="13064" max="13064" width="11.28515625" style="4" customWidth="1"/>
    <col min="13065" max="13065" width="12.42578125" style="4" customWidth="1"/>
    <col min="13066" max="13066" width="12.5703125" style="4" customWidth="1"/>
    <col min="13067" max="13067" width="7.5703125" style="4" bestFit="1" customWidth="1"/>
    <col min="13068" max="13068" width="26" style="4" customWidth="1"/>
    <col min="13069" max="13312" width="9.140625" style="4"/>
    <col min="13313" max="13313" width="5.42578125" style="4" customWidth="1"/>
    <col min="13314" max="13314" width="11.7109375" style="4" customWidth="1"/>
    <col min="13315" max="13315" width="12.42578125" style="4" customWidth="1"/>
    <col min="13316" max="13316" width="18.7109375" style="4" customWidth="1"/>
    <col min="13317" max="13317" width="11" style="4" customWidth="1"/>
    <col min="13318" max="13318" width="1.28515625" style="4" customWidth="1"/>
    <col min="13319" max="13319" width="9" style="4" customWidth="1"/>
    <col min="13320" max="13320" width="11.28515625" style="4" customWidth="1"/>
    <col min="13321" max="13321" width="12.42578125" style="4" customWidth="1"/>
    <col min="13322" max="13322" width="12.5703125" style="4" customWidth="1"/>
    <col min="13323" max="13323" width="7.5703125" style="4" bestFit="1" customWidth="1"/>
    <col min="13324" max="13324" width="26" style="4" customWidth="1"/>
    <col min="13325" max="13568" width="9.140625" style="4"/>
    <col min="13569" max="13569" width="5.42578125" style="4" customWidth="1"/>
    <col min="13570" max="13570" width="11.7109375" style="4" customWidth="1"/>
    <col min="13571" max="13571" width="12.42578125" style="4" customWidth="1"/>
    <col min="13572" max="13572" width="18.7109375" style="4" customWidth="1"/>
    <col min="13573" max="13573" width="11" style="4" customWidth="1"/>
    <col min="13574" max="13574" width="1.28515625" style="4" customWidth="1"/>
    <col min="13575" max="13575" width="9" style="4" customWidth="1"/>
    <col min="13576" max="13576" width="11.28515625" style="4" customWidth="1"/>
    <col min="13577" max="13577" width="12.42578125" style="4" customWidth="1"/>
    <col min="13578" max="13578" width="12.5703125" style="4" customWidth="1"/>
    <col min="13579" max="13579" width="7.5703125" style="4" bestFit="1" customWidth="1"/>
    <col min="13580" max="13580" width="26" style="4" customWidth="1"/>
    <col min="13581" max="13824" width="9.140625" style="4"/>
    <col min="13825" max="13825" width="5.42578125" style="4" customWidth="1"/>
    <col min="13826" max="13826" width="11.7109375" style="4" customWidth="1"/>
    <col min="13827" max="13827" width="12.42578125" style="4" customWidth="1"/>
    <col min="13828" max="13828" width="18.7109375" style="4" customWidth="1"/>
    <col min="13829" max="13829" width="11" style="4" customWidth="1"/>
    <col min="13830" max="13830" width="1.28515625" style="4" customWidth="1"/>
    <col min="13831" max="13831" width="9" style="4" customWidth="1"/>
    <col min="13832" max="13832" width="11.28515625" style="4" customWidth="1"/>
    <col min="13833" max="13833" width="12.42578125" style="4" customWidth="1"/>
    <col min="13834" max="13834" width="12.5703125" style="4" customWidth="1"/>
    <col min="13835" max="13835" width="7.5703125" style="4" bestFit="1" customWidth="1"/>
    <col min="13836" max="13836" width="26" style="4" customWidth="1"/>
    <col min="13837" max="14080" width="9.140625" style="4"/>
    <col min="14081" max="14081" width="5.42578125" style="4" customWidth="1"/>
    <col min="14082" max="14082" width="11.7109375" style="4" customWidth="1"/>
    <col min="14083" max="14083" width="12.42578125" style="4" customWidth="1"/>
    <col min="14084" max="14084" width="18.7109375" style="4" customWidth="1"/>
    <col min="14085" max="14085" width="11" style="4" customWidth="1"/>
    <col min="14086" max="14086" width="1.28515625" style="4" customWidth="1"/>
    <col min="14087" max="14087" width="9" style="4" customWidth="1"/>
    <col min="14088" max="14088" width="11.28515625" style="4" customWidth="1"/>
    <col min="14089" max="14089" width="12.42578125" style="4" customWidth="1"/>
    <col min="14090" max="14090" width="12.5703125" style="4" customWidth="1"/>
    <col min="14091" max="14091" width="7.5703125" style="4" bestFit="1" customWidth="1"/>
    <col min="14092" max="14092" width="26" style="4" customWidth="1"/>
    <col min="14093" max="14336" width="9.140625" style="4"/>
    <col min="14337" max="14337" width="5.42578125" style="4" customWidth="1"/>
    <col min="14338" max="14338" width="11.7109375" style="4" customWidth="1"/>
    <col min="14339" max="14339" width="12.42578125" style="4" customWidth="1"/>
    <col min="14340" max="14340" width="18.7109375" style="4" customWidth="1"/>
    <col min="14341" max="14341" width="11" style="4" customWidth="1"/>
    <col min="14342" max="14342" width="1.28515625" style="4" customWidth="1"/>
    <col min="14343" max="14343" width="9" style="4" customWidth="1"/>
    <col min="14344" max="14344" width="11.28515625" style="4" customWidth="1"/>
    <col min="14345" max="14345" width="12.42578125" style="4" customWidth="1"/>
    <col min="14346" max="14346" width="12.5703125" style="4" customWidth="1"/>
    <col min="14347" max="14347" width="7.5703125" style="4" bestFit="1" customWidth="1"/>
    <col min="14348" max="14348" width="26" style="4" customWidth="1"/>
    <col min="14349" max="14592" width="9.140625" style="4"/>
    <col min="14593" max="14593" width="5.42578125" style="4" customWidth="1"/>
    <col min="14594" max="14594" width="11.7109375" style="4" customWidth="1"/>
    <col min="14595" max="14595" width="12.42578125" style="4" customWidth="1"/>
    <col min="14596" max="14596" width="18.7109375" style="4" customWidth="1"/>
    <col min="14597" max="14597" width="11" style="4" customWidth="1"/>
    <col min="14598" max="14598" width="1.28515625" style="4" customWidth="1"/>
    <col min="14599" max="14599" width="9" style="4" customWidth="1"/>
    <col min="14600" max="14600" width="11.28515625" style="4" customWidth="1"/>
    <col min="14601" max="14601" width="12.42578125" style="4" customWidth="1"/>
    <col min="14602" max="14602" width="12.5703125" style="4" customWidth="1"/>
    <col min="14603" max="14603" width="7.5703125" style="4" bestFit="1" customWidth="1"/>
    <col min="14604" max="14604" width="26" style="4" customWidth="1"/>
    <col min="14605" max="14848" width="9.140625" style="4"/>
    <col min="14849" max="14849" width="5.42578125" style="4" customWidth="1"/>
    <col min="14850" max="14850" width="11.7109375" style="4" customWidth="1"/>
    <col min="14851" max="14851" width="12.42578125" style="4" customWidth="1"/>
    <col min="14852" max="14852" width="18.7109375" style="4" customWidth="1"/>
    <col min="14853" max="14853" width="11" style="4" customWidth="1"/>
    <col min="14854" max="14854" width="1.28515625" style="4" customWidth="1"/>
    <col min="14855" max="14855" width="9" style="4" customWidth="1"/>
    <col min="14856" max="14856" width="11.28515625" style="4" customWidth="1"/>
    <col min="14857" max="14857" width="12.42578125" style="4" customWidth="1"/>
    <col min="14858" max="14858" width="12.5703125" style="4" customWidth="1"/>
    <col min="14859" max="14859" width="7.5703125" style="4" bestFit="1" customWidth="1"/>
    <col min="14860" max="14860" width="26" style="4" customWidth="1"/>
    <col min="14861" max="15104" width="9.140625" style="4"/>
    <col min="15105" max="15105" width="5.42578125" style="4" customWidth="1"/>
    <col min="15106" max="15106" width="11.7109375" style="4" customWidth="1"/>
    <col min="15107" max="15107" width="12.42578125" style="4" customWidth="1"/>
    <col min="15108" max="15108" width="18.7109375" style="4" customWidth="1"/>
    <col min="15109" max="15109" width="11" style="4" customWidth="1"/>
    <col min="15110" max="15110" width="1.28515625" style="4" customWidth="1"/>
    <col min="15111" max="15111" width="9" style="4" customWidth="1"/>
    <col min="15112" max="15112" width="11.28515625" style="4" customWidth="1"/>
    <col min="15113" max="15113" width="12.42578125" style="4" customWidth="1"/>
    <col min="15114" max="15114" width="12.5703125" style="4" customWidth="1"/>
    <col min="15115" max="15115" width="7.5703125" style="4" bestFit="1" customWidth="1"/>
    <col min="15116" max="15116" width="26" style="4" customWidth="1"/>
    <col min="15117" max="15360" width="9.140625" style="4"/>
    <col min="15361" max="15361" width="5.42578125" style="4" customWidth="1"/>
    <col min="15362" max="15362" width="11.7109375" style="4" customWidth="1"/>
    <col min="15363" max="15363" width="12.42578125" style="4" customWidth="1"/>
    <col min="15364" max="15364" width="18.7109375" style="4" customWidth="1"/>
    <col min="15365" max="15365" width="11" style="4" customWidth="1"/>
    <col min="15366" max="15366" width="1.28515625" style="4" customWidth="1"/>
    <col min="15367" max="15367" width="9" style="4" customWidth="1"/>
    <col min="15368" max="15368" width="11.28515625" style="4" customWidth="1"/>
    <col min="15369" max="15369" width="12.42578125" style="4" customWidth="1"/>
    <col min="15370" max="15370" width="12.5703125" style="4" customWidth="1"/>
    <col min="15371" max="15371" width="7.5703125" style="4" bestFit="1" customWidth="1"/>
    <col min="15372" max="15372" width="26" style="4" customWidth="1"/>
    <col min="15373" max="15616" width="9.140625" style="4"/>
    <col min="15617" max="15617" width="5.42578125" style="4" customWidth="1"/>
    <col min="15618" max="15618" width="11.7109375" style="4" customWidth="1"/>
    <col min="15619" max="15619" width="12.42578125" style="4" customWidth="1"/>
    <col min="15620" max="15620" width="18.7109375" style="4" customWidth="1"/>
    <col min="15621" max="15621" width="11" style="4" customWidth="1"/>
    <col min="15622" max="15622" width="1.28515625" style="4" customWidth="1"/>
    <col min="15623" max="15623" width="9" style="4" customWidth="1"/>
    <col min="15624" max="15624" width="11.28515625" style="4" customWidth="1"/>
    <col min="15625" max="15625" width="12.42578125" style="4" customWidth="1"/>
    <col min="15626" max="15626" width="12.5703125" style="4" customWidth="1"/>
    <col min="15627" max="15627" width="7.5703125" style="4" bestFit="1" customWidth="1"/>
    <col min="15628" max="15628" width="26" style="4" customWidth="1"/>
    <col min="15629" max="15872" width="9.140625" style="4"/>
    <col min="15873" max="15873" width="5.42578125" style="4" customWidth="1"/>
    <col min="15874" max="15874" width="11.7109375" style="4" customWidth="1"/>
    <col min="15875" max="15875" width="12.42578125" style="4" customWidth="1"/>
    <col min="15876" max="15876" width="18.7109375" style="4" customWidth="1"/>
    <col min="15877" max="15877" width="11" style="4" customWidth="1"/>
    <col min="15878" max="15878" width="1.28515625" style="4" customWidth="1"/>
    <col min="15879" max="15879" width="9" style="4" customWidth="1"/>
    <col min="15880" max="15880" width="11.28515625" style="4" customWidth="1"/>
    <col min="15881" max="15881" width="12.42578125" style="4" customWidth="1"/>
    <col min="15882" max="15882" width="12.5703125" style="4" customWidth="1"/>
    <col min="15883" max="15883" width="7.5703125" style="4" bestFit="1" customWidth="1"/>
    <col min="15884" max="15884" width="26" style="4" customWidth="1"/>
    <col min="15885" max="16128" width="9.140625" style="4"/>
    <col min="16129" max="16129" width="5.42578125" style="4" customWidth="1"/>
    <col min="16130" max="16130" width="11.7109375" style="4" customWidth="1"/>
    <col min="16131" max="16131" width="12.42578125" style="4" customWidth="1"/>
    <col min="16132" max="16132" width="18.7109375" style="4" customWidth="1"/>
    <col min="16133" max="16133" width="11" style="4" customWidth="1"/>
    <col min="16134" max="16134" width="1.28515625" style="4" customWidth="1"/>
    <col min="16135" max="16135" width="9" style="4" customWidth="1"/>
    <col min="16136" max="16136" width="11.28515625" style="4" customWidth="1"/>
    <col min="16137" max="16137" width="12.42578125" style="4" customWidth="1"/>
    <col min="16138" max="16138" width="12.5703125" style="4" customWidth="1"/>
    <col min="16139" max="16139" width="7.5703125" style="4" bestFit="1" customWidth="1"/>
    <col min="16140" max="16140" width="26" style="4" customWidth="1"/>
    <col min="16141" max="16384" width="9.140625" style="4"/>
  </cols>
  <sheetData>
    <row r="1" spans="1:16" ht="18.75" customHeight="1" x14ac:dyDescent="0.2">
      <c r="A1" s="485" t="s">
        <v>30</v>
      </c>
      <c r="B1" s="486"/>
      <c r="C1" s="486"/>
      <c r="D1" s="486"/>
      <c r="E1" s="486"/>
      <c r="F1" s="486"/>
      <c r="G1" s="486"/>
      <c r="H1" s="486"/>
      <c r="I1" s="487" t="s">
        <v>4567</v>
      </c>
      <c r="J1" s="487"/>
      <c r="K1" s="487"/>
      <c r="L1" s="488"/>
      <c r="M1" s="300"/>
      <c r="N1" s="300"/>
    </row>
    <row r="2" spans="1:16" ht="17.25" customHeight="1" thickBot="1" x14ac:dyDescent="0.25">
      <c r="A2" s="489" t="s">
        <v>21</v>
      </c>
      <c r="B2" s="490"/>
      <c r="C2" s="490"/>
      <c r="D2" s="490"/>
      <c r="E2" s="490"/>
      <c r="F2" s="490"/>
      <c r="G2" s="490"/>
      <c r="H2" s="490"/>
      <c r="I2" s="491"/>
      <c r="J2" s="491"/>
      <c r="K2" s="491"/>
      <c r="L2" s="492"/>
    </row>
    <row r="3" spans="1:16" ht="15.75" customHeight="1" x14ac:dyDescent="0.2">
      <c r="A3" s="493" t="s">
        <v>4568</v>
      </c>
      <c r="B3" s="494"/>
      <c r="C3" s="494"/>
      <c r="D3" s="494"/>
      <c r="E3" s="494"/>
      <c r="F3" s="494"/>
      <c r="G3" s="494"/>
      <c r="H3" s="494"/>
      <c r="I3" s="495" t="s">
        <v>63</v>
      </c>
      <c r="J3" s="496"/>
      <c r="K3" s="497"/>
      <c r="L3" s="271" t="s">
        <v>7</v>
      </c>
    </row>
    <row r="4" spans="1:16" s="3" customFormat="1" ht="30" customHeight="1" x14ac:dyDescent="0.2">
      <c r="A4" s="498" t="s">
        <v>4559</v>
      </c>
      <c r="B4" s="499"/>
      <c r="C4" s="499"/>
      <c r="D4" s="499"/>
      <c r="E4" s="499"/>
      <c r="F4" s="499"/>
      <c r="G4" s="499"/>
      <c r="H4" s="500"/>
      <c r="I4" s="272" t="s">
        <v>5</v>
      </c>
      <c r="J4" s="501"/>
      <c r="K4" s="502"/>
      <c r="L4" s="273"/>
    </row>
    <row r="5" spans="1:16" ht="19.5" customHeight="1" x14ac:dyDescent="0.25">
      <c r="A5" s="503"/>
      <c r="B5" s="504"/>
      <c r="C5" s="504"/>
      <c r="D5" s="504"/>
      <c r="E5" s="504"/>
      <c r="F5" s="504"/>
      <c r="G5" s="504"/>
      <c r="H5" s="504"/>
      <c r="I5" s="274" t="s">
        <v>18</v>
      </c>
      <c r="J5" s="505"/>
      <c r="K5" s="506"/>
      <c r="L5" s="275" t="s">
        <v>4569</v>
      </c>
    </row>
    <row r="6" spans="1:16" ht="16.5" thickBot="1" x14ac:dyDescent="0.3">
      <c r="A6" s="507" t="s">
        <v>4570</v>
      </c>
      <c r="B6" s="508"/>
      <c r="C6" s="508"/>
      <c r="D6" s="509"/>
      <c r="E6" s="509"/>
      <c r="F6" s="509"/>
      <c r="G6" s="509"/>
      <c r="H6" s="509"/>
      <c r="I6" s="295" t="s">
        <v>4571</v>
      </c>
      <c r="J6" s="510" t="str">
        <f>H25</f>
        <v xml:space="preserve"> </v>
      </c>
      <c r="K6" s="511"/>
      <c r="L6" s="276"/>
    </row>
    <row r="7" spans="1:16" x14ac:dyDescent="0.2">
      <c r="A7" s="512"/>
      <c r="B7" s="513"/>
      <c r="C7" s="513"/>
      <c r="D7" s="513"/>
      <c r="E7" s="513"/>
      <c r="F7" s="513"/>
      <c r="G7" s="513"/>
      <c r="H7" s="513"/>
      <c r="I7" s="513"/>
      <c r="J7" s="513"/>
      <c r="K7" s="513"/>
      <c r="L7" s="514"/>
    </row>
    <row r="8" spans="1:16" s="277" customFormat="1" x14ac:dyDescent="0.2">
      <c r="A8" s="515" t="s">
        <v>22</v>
      </c>
      <c r="B8" s="517" t="s">
        <v>23</v>
      </c>
      <c r="C8" s="517" t="s">
        <v>33</v>
      </c>
      <c r="D8" s="519" t="s">
        <v>34</v>
      </c>
      <c r="E8" s="520"/>
      <c r="F8" s="521"/>
      <c r="G8" s="517" t="s">
        <v>4572</v>
      </c>
      <c r="H8" s="525" t="s">
        <v>4573</v>
      </c>
      <c r="I8" s="519" t="s">
        <v>4574</v>
      </c>
      <c r="J8" s="521"/>
      <c r="K8" s="527" t="s">
        <v>4575</v>
      </c>
      <c r="L8" s="529" t="s">
        <v>4576</v>
      </c>
    </row>
    <row r="9" spans="1:16" s="277" customFormat="1" x14ac:dyDescent="0.2">
      <c r="A9" s="516"/>
      <c r="B9" s="518"/>
      <c r="C9" s="518"/>
      <c r="D9" s="522"/>
      <c r="E9" s="523"/>
      <c r="F9" s="524"/>
      <c r="G9" s="518"/>
      <c r="H9" s="526"/>
      <c r="I9" s="278" t="s">
        <v>24</v>
      </c>
      <c r="J9" s="278" t="s">
        <v>25</v>
      </c>
      <c r="K9" s="528"/>
      <c r="L9" s="530"/>
    </row>
    <row r="10" spans="1:16" ht="20.100000000000001" customHeight="1" x14ac:dyDescent="0.2">
      <c r="A10" s="279">
        <v>1</v>
      </c>
      <c r="B10" s="296" t="str">
        <f>IF('ΓΛ 44Ν(LEAVE) Ιαν 2020-Δεκ 2021'!$S9="ΓΛ44Β",'ΓΛ 44Ν(LEAVE) Ιαν 2020-Δεκ 2021'!B9,"")</f>
        <v/>
      </c>
      <c r="C10" s="296" t="str">
        <f>IF('ΓΛ 44Ν(LEAVE) Ιαν 2020-Δεκ 2021'!$S9="ΓΛ44Β",'ΓΛ 44Ν(LEAVE) Ιαν 2020-Δεκ 2021'!C9,"")</f>
        <v/>
      </c>
      <c r="D10" s="412" t="str">
        <f>IF('ΓΛ 44Ν(LEAVE) Ιαν 2020-Δεκ 2021'!$S9="ΓΛ44Β",'ΓΛ 44Ν(LEAVE) Ιαν 2020-Δεκ 2021'!D9,"")</f>
        <v/>
      </c>
      <c r="E10" s="413"/>
      <c r="F10" s="414"/>
      <c r="G10" s="297" t="str">
        <f t="shared" ref="G10:G24" si="0">IF(OR(B10&lt;&gt;"",D10&lt;&gt;""),1324,"")</f>
        <v/>
      </c>
      <c r="H10" s="298" t="str">
        <f>IF(G10&lt;&gt;"",'ΓΛ 44Ν(LEAVE) Ιαν 2020-Δεκ 2021'!N9,"")</f>
        <v/>
      </c>
      <c r="I10" s="280"/>
      <c r="J10" s="280"/>
      <c r="K10" s="281" t="str">
        <f t="shared" ref="K10:K24" si="1">IF(( I10&gt;39447),"Ευρώ",IF(I10&gt;33328,"Λίρες"," "))</f>
        <v xml:space="preserve"> </v>
      </c>
      <c r="L10" s="282"/>
      <c r="O10" s="283"/>
      <c r="P10" s="284"/>
    </row>
    <row r="11" spans="1:16" ht="20.100000000000001" customHeight="1" x14ac:dyDescent="0.2">
      <c r="A11" s="285">
        <v>2</v>
      </c>
      <c r="B11" s="296" t="str">
        <f>IF('ΓΛ 44Ν(LEAVE) Ιαν 2020-Δεκ 2021'!$S10="ΓΛ44Β",'ΓΛ 44Ν(LEAVE) Ιαν 2020-Δεκ 2021'!B10,"")</f>
        <v/>
      </c>
      <c r="C11" s="296" t="str">
        <f>IF('ΓΛ 44Ν(LEAVE) Ιαν 2020-Δεκ 2021'!$S10="ΓΛ44Β",'ΓΛ 44Ν(LEAVE) Ιαν 2020-Δεκ 2021'!C10,"")</f>
        <v/>
      </c>
      <c r="D11" s="417" t="str">
        <f>IF('ΓΛ 44Ν(LEAVE) Ιαν 2020-Δεκ 2021'!$S10="ΓΛ44Β",'ΓΛ 44Ν(LEAVE) Ιαν 2020-Δεκ 2021'!D10,"")</f>
        <v/>
      </c>
      <c r="E11" s="418"/>
      <c r="F11" s="419"/>
      <c r="G11" s="297" t="str">
        <f t="shared" si="0"/>
        <v/>
      </c>
      <c r="H11" s="298" t="str">
        <f>IF(G11&lt;&gt;"",'ΓΛ 44Ν(LEAVE) Ιαν 2020-Δεκ 2021'!N10,"")</f>
        <v/>
      </c>
      <c r="I11" s="280"/>
      <c r="J11" s="280"/>
      <c r="K11" s="286" t="str">
        <f t="shared" si="1"/>
        <v xml:space="preserve"> </v>
      </c>
      <c r="L11" s="287"/>
    </row>
    <row r="12" spans="1:16" ht="20.100000000000001" customHeight="1" x14ac:dyDescent="0.2">
      <c r="A12" s="285">
        <v>3</v>
      </c>
      <c r="B12" s="296" t="str">
        <f>IF('ΓΛ 44Ν(LEAVE) Ιαν 2020-Δεκ 2021'!$S11="ΓΛ44Β",'ΓΛ 44Ν(LEAVE) Ιαν 2020-Δεκ 2021'!B11,"")</f>
        <v/>
      </c>
      <c r="C12" s="296" t="str">
        <f>IF('ΓΛ 44Ν(LEAVE) Ιαν 2020-Δεκ 2021'!$S11="ΓΛ44Β",'ΓΛ 44Ν(LEAVE) Ιαν 2020-Δεκ 2021'!C11,"")</f>
        <v/>
      </c>
      <c r="D12" s="417" t="str">
        <f>IF('ΓΛ 44Ν(LEAVE) Ιαν 2020-Δεκ 2021'!$S11="ΓΛ44Β",'ΓΛ 44Ν(LEAVE) Ιαν 2020-Δεκ 2021'!D11,"")</f>
        <v/>
      </c>
      <c r="E12" s="418"/>
      <c r="F12" s="419"/>
      <c r="G12" s="297" t="str">
        <f t="shared" si="0"/>
        <v/>
      </c>
      <c r="H12" s="298" t="str">
        <f>IF(G12&lt;&gt;"",'ΓΛ 44Ν(LEAVE) Ιαν 2020-Δεκ 2021'!N11,"")</f>
        <v/>
      </c>
      <c r="I12" s="280"/>
      <c r="J12" s="280"/>
      <c r="K12" s="286" t="str">
        <f t="shared" si="1"/>
        <v xml:space="preserve"> </v>
      </c>
      <c r="L12" s="287"/>
    </row>
    <row r="13" spans="1:16" ht="20.100000000000001" customHeight="1" x14ac:dyDescent="0.2">
      <c r="A13" s="285">
        <v>4</v>
      </c>
      <c r="B13" s="296" t="str">
        <f>IF('ΓΛ 44Ν(LEAVE) Ιαν 2020-Δεκ 2021'!$S12="ΓΛ44Β",'ΓΛ 44Ν(LEAVE) Ιαν 2020-Δεκ 2021'!B12,"")</f>
        <v/>
      </c>
      <c r="C13" s="296" t="str">
        <f>IF('ΓΛ 44Ν(LEAVE) Ιαν 2020-Δεκ 2021'!$S12="ΓΛ44Β",'ΓΛ 44Ν(LEAVE) Ιαν 2020-Δεκ 2021'!C12,"")</f>
        <v/>
      </c>
      <c r="D13" s="417" t="str">
        <f>IF('ΓΛ 44Ν(LEAVE) Ιαν 2020-Δεκ 2021'!$S12="ΓΛ44Β",'ΓΛ 44Ν(LEAVE) Ιαν 2020-Δεκ 2021'!D12,"")</f>
        <v/>
      </c>
      <c r="E13" s="418"/>
      <c r="F13" s="419"/>
      <c r="G13" s="297" t="str">
        <f t="shared" si="0"/>
        <v/>
      </c>
      <c r="H13" s="298" t="str">
        <f>IF(G13&lt;&gt;"",'ΓΛ 44Ν(LEAVE) Ιαν 2020-Δεκ 2021'!N12,"")</f>
        <v/>
      </c>
      <c r="I13" s="280"/>
      <c r="J13" s="280"/>
      <c r="K13" s="286" t="str">
        <f t="shared" si="1"/>
        <v xml:space="preserve"> </v>
      </c>
      <c r="L13" s="287"/>
    </row>
    <row r="14" spans="1:16" ht="20.100000000000001" customHeight="1" x14ac:dyDescent="0.2">
      <c r="A14" s="285">
        <v>5</v>
      </c>
      <c r="B14" s="296" t="str">
        <f>IF('ΓΛ 44Ν(LEAVE) Ιαν 2020-Δεκ 2021'!$S13="ΓΛ44Β",'ΓΛ 44Ν(LEAVE) Ιαν 2020-Δεκ 2021'!B13,"")</f>
        <v/>
      </c>
      <c r="C14" s="296" t="str">
        <f>IF('ΓΛ 44Ν(LEAVE) Ιαν 2020-Δεκ 2021'!$S13="ΓΛ44Β",'ΓΛ 44Ν(LEAVE) Ιαν 2020-Δεκ 2021'!C13,"")</f>
        <v/>
      </c>
      <c r="D14" s="417" t="str">
        <f>IF('ΓΛ 44Ν(LEAVE) Ιαν 2020-Δεκ 2021'!$S13="ΓΛ44Β",'ΓΛ 44Ν(LEAVE) Ιαν 2020-Δεκ 2021'!D13,"")</f>
        <v/>
      </c>
      <c r="E14" s="418"/>
      <c r="F14" s="419"/>
      <c r="G14" s="297" t="str">
        <f t="shared" si="0"/>
        <v/>
      </c>
      <c r="H14" s="298" t="str">
        <f>IF(G14&lt;&gt;"",'ΓΛ 44Ν(LEAVE) Ιαν 2020-Δεκ 2021'!N13,"")</f>
        <v/>
      </c>
      <c r="I14" s="280"/>
      <c r="J14" s="280"/>
      <c r="K14" s="286" t="str">
        <f t="shared" si="1"/>
        <v xml:space="preserve"> </v>
      </c>
      <c r="L14" s="287"/>
    </row>
    <row r="15" spans="1:16" ht="20.100000000000001" customHeight="1" x14ac:dyDescent="0.2">
      <c r="A15" s="285">
        <v>6</v>
      </c>
      <c r="B15" s="296" t="str">
        <f>IF('ΓΛ 44Ν(LEAVE) Ιαν 2020-Δεκ 2021'!$S14="ΓΛ44Β",'ΓΛ 44Ν(LEAVE) Ιαν 2020-Δεκ 2021'!B14,"")</f>
        <v/>
      </c>
      <c r="C15" s="296" t="str">
        <f>IF('ΓΛ 44Ν(LEAVE) Ιαν 2020-Δεκ 2021'!$S14="ΓΛ44Β",'ΓΛ 44Ν(LEAVE) Ιαν 2020-Δεκ 2021'!C14,"")</f>
        <v/>
      </c>
      <c r="D15" s="417" t="str">
        <f>IF('ΓΛ 44Ν(LEAVE) Ιαν 2020-Δεκ 2021'!$S14="ΓΛ44Β",'ΓΛ 44Ν(LEAVE) Ιαν 2020-Δεκ 2021'!D14,"")</f>
        <v/>
      </c>
      <c r="E15" s="418"/>
      <c r="F15" s="419"/>
      <c r="G15" s="297" t="str">
        <f t="shared" si="0"/>
        <v/>
      </c>
      <c r="H15" s="298" t="str">
        <f>IF(G15&lt;&gt;"",'ΓΛ 44Ν(LEAVE) Ιαν 2020-Δεκ 2021'!N14,"")</f>
        <v/>
      </c>
      <c r="I15" s="280"/>
      <c r="J15" s="280"/>
      <c r="K15" s="286" t="str">
        <f t="shared" si="1"/>
        <v xml:space="preserve"> </v>
      </c>
      <c r="L15" s="287"/>
    </row>
    <row r="16" spans="1:16" ht="20.100000000000001" customHeight="1" x14ac:dyDescent="0.2">
      <c r="A16" s="285">
        <v>7</v>
      </c>
      <c r="B16" s="296" t="str">
        <f>IF('ΓΛ 44Ν(LEAVE) Ιαν 2020-Δεκ 2021'!$S15="ΓΛ44Β",'ΓΛ 44Ν(LEAVE) Ιαν 2020-Δεκ 2021'!B15,"")</f>
        <v/>
      </c>
      <c r="C16" s="296" t="str">
        <f>IF('ΓΛ 44Ν(LEAVE) Ιαν 2020-Δεκ 2021'!$S15="ΓΛ44Β",'ΓΛ 44Ν(LEAVE) Ιαν 2020-Δεκ 2021'!C15,"")</f>
        <v/>
      </c>
      <c r="D16" s="417" t="str">
        <f>IF('ΓΛ 44Ν(LEAVE) Ιαν 2020-Δεκ 2021'!$S15="ΓΛ44Β",'ΓΛ 44Ν(LEAVE) Ιαν 2020-Δεκ 2021'!D15,"")</f>
        <v/>
      </c>
      <c r="E16" s="418"/>
      <c r="F16" s="419"/>
      <c r="G16" s="297" t="str">
        <f t="shared" si="0"/>
        <v/>
      </c>
      <c r="H16" s="298" t="str">
        <f>IF(G16&lt;&gt;"",'ΓΛ 44Ν(LEAVE) Ιαν 2020-Δεκ 2021'!N15,"")</f>
        <v/>
      </c>
      <c r="I16" s="280"/>
      <c r="J16" s="280"/>
      <c r="K16" s="286" t="str">
        <f t="shared" si="1"/>
        <v xml:space="preserve"> </v>
      </c>
      <c r="L16" s="287"/>
    </row>
    <row r="17" spans="1:13" ht="20.100000000000001" customHeight="1" x14ac:dyDescent="0.2">
      <c r="A17" s="285">
        <v>8</v>
      </c>
      <c r="B17" s="296" t="str">
        <f>IF('ΓΛ 44Ν(LEAVE) Ιαν 2020-Δεκ 2021'!$S16="ΓΛ44Β",'ΓΛ 44Ν(LEAVE) Ιαν 2020-Δεκ 2021'!B16,"")</f>
        <v/>
      </c>
      <c r="C17" s="296" t="str">
        <f>IF('ΓΛ 44Ν(LEAVE) Ιαν 2020-Δεκ 2021'!$S16="ΓΛ44Β",'ΓΛ 44Ν(LEAVE) Ιαν 2020-Δεκ 2021'!C16,"")</f>
        <v/>
      </c>
      <c r="D17" s="417" t="str">
        <f>IF('ΓΛ 44Ν(LEAVE) Ιαν 2020-Δεκ 2021'!$S16="ΓΛ44Β",'ΓΛ 44Ν(LEAVE) Ιαν 2020-Δεκ 2021'!D16,"")</f>
        <v/>
      </c>
      <c r="E17" s="418"/>
      <c r="F17" s="419"/>
      <c r="G17" s="297" t="str">
        <f t="shared" si="0"/>
        <v/>
      </c>
      <c r="H17" s="298" t="str">
        <f>IF(G17&lt;&gt;"",'ΓΛ 44Ν(LEAVE) Ιαν 2020-Δεκ 2021'!N16,"")</f>
        <v/>
      </c>
      <c r="I17" s="280"/>
      <c r="J17" s="280"/>
      <c r="K17" s="286" t="str">
        <f t="shared" si="1"/>
        <v xml:space="preserve"> </v>
      </c>
      <c r="L17" s="287"/>
    </row>
    <row r="18" spans="1:13" ht="20.100000000000001" customHeight="1" x14ac:dyDescent="0.2">
      <c r="A18" s="285">
        <v>9</v>
      </c>
      <c r="B18" s="296" t="str">
        <f>IF('ΓΛ 44Ν(LEAVE) Ιαν 2020-Δεκ 2021'!$S17="ΓΛ44Β",'ΓΛ 44Ν(LEAVE) Ιαν 2020-Δεκ 2021'!B17,"")</f>
        <v/>
      </c>
      <c r="C18" s="296" t="str">
        <f>IF('ΓΛ 44Ν(LEAVE) Ιαν 2020-Δεκ 2021'!$S17="ΓΛ44Β",'ΓΛ 44Ν(LEAVE) Ιαν 2020-Δεκ 2021'!C17,"")</f>
        <v/>
      </c>
      <c r="D18" s="417" t="str">
        <f>IF('ΓΛ 44Ν(LEAVE) Ιαν 2020-Δεκ 2021'!$S17="ΓΛ44Β",'ΓΛ 44Ν(LEAVE) Ιαν 2020-Δεκ 2021'!D17,"")</f>
        <v/>
      </c>
      <c r="E18" s="418"/>
      <c r="F18" s="419"/>
      <c r="G18" s="297" t="str">
        <f t="shared" si="0"/>
        <v/>
      </c>
      <c r="H18" s="298" t="str">
        <f>IF(G18&lt;&gt;"",'ΓΛ 44Ν(LEAVE) Ιαν 2020-Δεκ 2021'!N17,"")</f>
        <v/>
      </c>
      <c r="I18" s="280"/>
      <c r="J18" s="280"/>
      <c r="K18" s="286" t="str">
        <f t="shared" si="1"/>
        <v xml:space="preserve"> </v>
      </c>
      <c r="L18" s="287"/>
    </row>
    <row r="19" spans="1:13" ht="20.100000000000001" customHeight="1" x14ac:dyDescent="0.2">
      <c r="A19" s="285">
        <v>10</v>
      </c>
      <c r="B19" s="296" t="str">
        <f>IF('ΓΛ 44Ν(LEAVE) Ιαν 2020-Δεκ 2021'!$S18="ΓΛ44Β",'ΓΛ 44Ν(LEAVE) Ιαν 2020-Δεκ 2021'!B18,"")</f>
        <v/>
      </c>
      <c r="C19" s="296" t="str">
        <f>IF('ΓΛ 44Ν(LEAVE) Ιαν 2020-Δεκ 2021'!$S18="ΓΛ44Β",'ΓΛ 44Ν(LEAVE) Ιαν 2020-Δεκ 2021'!C18,"")</f>
        <v/>
      </c>
      <c r="D19" s="417" t="str">
        <f>IF('ΓΛ 44Ν(LEAVE) Ιαν 2020-Δεκ 2021'!$S18="ΓΛ44Β",'ΓΛ 44Ν(LEAVE) Ιαν 2020-Δεκ 2021'!D18,"")</f>
        <v/>
      </c>
      <c r="E19" s="418"/>
      <c r="F19" s="419"/>
      <c r="G19" s="297" t="str">
        <f t="shared" si="0"/>
        <v/>
      </c>
      <c r="H19" s="298" t="str">
        <f>IF(G19&lt;&gt;"",'ΓΛ 44Ν(LEAVE) Ιαν 2020-Δεκ 2021'!N18,"")</f>
        <v/>
      </c>
      <c r="I19" s="280"/>
      <c r="J19" s="280"/>
      <c r="K19" s="286" t="str">
        <f t="shared" si="1"/>
        <v xml:space="preserve"> </v>
      </c>
      <c r="L19" s="287"/>
    </row>
    <row r="20" spans="1:13" ht="20.100000000000001" customHeight="1" x14ac:dyDescent="0.2">
      <c r="A20" s="285">
        <v>11</v>
      </c>
      <c r="B20" s="296" t="str">
        <f>IF('ΓΛ 44Ν(LEAVE) Ιαν 2020-Δεκ 2021'!$S19="ΓΛ44Β",'ΓΛ 44Ν(LEAVE) Ιαν 2020-Δεκ 2021'!B19,"")</f>
        <v/>
      </c>
      <c r="C20" s="296" t="str">
        <f>IF('ΓΛ 44Ν(LEAVE) Ιαν 2020-Δεκ 2021'!$S19="ΓΛ44Β",'ΓΛ 44Ν(LEAVE) Ιαν 2020-Δεκ 2021'!C19,"")</f>
        <v/>
      </c>
      <c r="D20" s="417" t="str">
        <f>IF('ΓΛ 44Ν(LEAVE) Ιαν 2020-Δεκ 2021'!$S19="ΓΛ44Β",'ΓΛ 44Ν(LEAVE) Ιαν 2020-Δεκ 2021'!D19,"")</f>
        <v/>
      </c>
      <c r="E20" s="418"/>
      <c r="F20" s="419"/>
      <c r="G20" s="297" t="str">
        <f t="shared" si="0"/>
        <v/>
      </c>
      <c r="H20" s="298" t="str">
        <f>IF(G20&lt;&gt;"",'ΓΛ 44Ν(LEAVE) Ιαν 2020-Δεκ 2021'!N19,"")</f>
        <v/>
      </c>
      <c r="I20" s="280"/>
      <c r="J20" s="280"/>
      <c r="K20" s="286" t="str">
        <f t="shared" si="1"/>
        <v xml:space="preserve"> </v>
      </c>
      <c r="L20" s="287"/>
    </row>
    <row r="21" spans="1:13" ht="20.100000000000001" customHeight="1" x14ac:dyDescent="0.2">
      <c r="A21" s="285">
        <v>12</v>
      </c>
      <c r="B21" s="296" t="str">
        <f>IF('ΓΛ 44Ν(LEAVE) Ιαν 2020-Δεκ 2021'!$S20="ΓΛ44Β",'ΓΛ 44Ν(LEAVE) Ιαν 2020-Δεκ 2021'!B20,"")</f>
        <v/>
      </c>
      <c r="C21" s="296" t="str">
        <f>IF('ΓΛ 44Ν(LEAVE) Ιαν 2020-Δεκ 2021'!$S20="ΓΛ44Β",'ΓΛ 44Ν(LEAVE) Ιαν 2020-Δεκ 2021'!C20,"")</f>
        <v/>
      </c>
      <c r="D21" s="417" t="str">
        <f>IF('ΓΛ 44Ν(LEAVE) Ιαν 2020-Δεκ 2021'!$S20="ΓΛ44Β",'ΓΛ 44Ν(LEAVE) Ιαν 2020-Δεκ 2021'!D20,"")</f>
        <v/>
      </c>
      <c r="E21" s="418"/>
      <c r="F21" s="419"/>
      <c r="G21" s="297" t="str">
        <f t="shared" si="0"/>
        <v/>
      </c>
      <c r="H21" s="298" t="str">
        <f>IF(G21&lt;&gt;"",'ΓΛ 44Ν(LEAVE) Ιαν 2020-Δεκ 2021'!N20,"")</f>
        <v/>
      </c>
      <c r="I21" s="280"/>
      <c r="J21" s="280"/>
      <c r="K21" s="286" t="str">
        <f t="shared" si="1"/>
        <v xml:space="preserve"> </v>
      </c>
      <c r="L21" s="287"/>
    </row>
    <row r="22" spans="1:13" ht="20.100000000000001" customHeight="1" x14ac:dyDescent="0.2">
      <c r="A22" s="285">
        <v>13</v>
      </c>
      <c r="B22" s="296" t="str">
        <f>IF('ΓΛ 44Ν(LEAVE) Ιαν 2020-Δεκ 2021'!$S21="ΓΛ44Β",'ΓΛ 44Ν(LEAVE) Ιαν 2020-Δεκ 2021'!B21,"")</f>
        <v/>
      </c>
      <c r="C22" s="296" t="str">
        <f>IF('ΓΛ 44Ν(LEAVE) Ιαν 2020-Δεκ 2021'!$S21="ΓΛ44Β",'ΓΛ 44Ν(LEAVE) Ιαν 2020-Δεκ 2021'!C21,"")</f>
        <v/>
      </c>
      <c r="D22" s="417" t="str">
        <f>IF('ΓΛ 44Ν(LEAVE) Ιαν 2020-Δεκ 2021'!$S21="ΓΛ44Β",'ΓΛ 44Ν(LEAVE) Ιαν 2020-Δεκ 2021'!D21,"")</f>
        <v/>
      </c>
      <c r="E22" s="418"/>
      <c r="F22" s="419"/>
      <c r="G22" s="297" t="str">
        <f t="shared" si="0"/>
        <v/>
      </c>
      <c r="H22" s="298" t="str">
        <f>IF(G22&lt;&gt;"",'ΓΛ 44Ν(LEAVE) Ιαν 2020-Δεκ 2021'!N21,"")</f>
        <v/>
      </c>
      <c r="I22" s="280"/>
      <c r="J22" s="280"/>
      <c r="K22" s="286" t="str">
        <f t="shared" si="1"/>
        <v xml:space="preserve"> </v>
      </c>
      <c r="L22" s="287"/>
    </row>
    <row r="23" spans="1:13" ht="20.100000000000001" customHeight="1" x14ac:dyDescent="0.2">
      <c r="A23" s="285">
        <v>14</v>
      </c>
      <c r="B23" s="296" t="str">
        <f>IF('ΓΛ 44Ν(LEAVE) Ιαν 2020-Δεκ 2021'!$S22="ΓΛ44Β",'ΓΛ 44Ν(LEAVE) Ιαν 2020-Δεκ 2021'!B22,"")</f>
        <v/>
      </c>
      <c r="C23" s="296" t="str">
        <f>IF('ΓΛ 44Ν(LEAVE) Ιαν 2020-Δεκ 2021'!$S22="ΓΛ44Β",'ΓΛ 44Ν(LEAVE) Ιαν 2020-Δεκ 2021'!C22,"")</f>
        <v/>
      </c>
      <c r="D23" s="417" t="str">
        <f>IF('ΓΛ 44Ν(LEAVE) Ιαν 2020-Δεκ 2021'!$S22="ΓΛ44Β",'ΓΛ 44Ν(LEAVE) Ιαν 2020-Δεκ 2021'!D22,"")</f>
        <v/>
      </c>
      <c r="E23" s="418"/>
      <c r="F23" s="419"/>
      <c r="G23" s="297" t="str">
        <f t="shared" si="0"/>
        <v/>
      </c>
      <c r="H23" s="298" t="str">
        <f>IF(G23&lt;&gt;"",'ΓΛ 44Ν(LEAVE) Ιαν 2020-Δεκ 2021'!N22,"")</f>
        <v/>
      </c>
      <c r="I23" s="280"/>
      <c r="J23" s="280"/>
      <c r="K23" s="286" t="str">
        <f t="shared" si="1"/>
        <v xml:space="preserve"> </v>
      </c>
      <c r="L23" s="287"/>
    </row>
    <row r="24" spans="1:13" ht="20.100000000000001" customHeight="1" x14ac:dyDescent="0.2">
      <c r="A24" s="288">
        <v>15</v>
      </c>
      <c r="B24" s="296" t="str">
        <f>IF('ΓΛ 44Ν(LEAVE) Ιαν 2020-Δεκ 2021'!$S23="ΓΛ44Β",'ΓΛ 44Ν(LEAVE) Ιαν 2020-Δεκ 2021'!B23,"")</f>
        <v/>
      </c>
      <c r="C24" s="296" t="str">
        <f>IF('ΓΛ 44Ν(LEAVE) Ιαν 2020-Δεκ 2021'!$S23="ΓΛ44Β",'ΓΛ 44Ν(LEAVE) Ιαν 2020-Δεκ 2021'!C23,"")</f>
        <v/>
      </c>
      <c r="D24" s="466" t="str">
        <f>IF('ΓΛ 44Ν(LEAVE) Ιαν 2020-Δεκ 2021'!$S23="ΓΛ44Β",'ΓΛ 44Ν(LEAVE) Ιαν 2020-Δεκ 2021'!D23,"")</f>
        <v/>
      </c>
      <c r="E24" s="467"/>
      <c r="F24" s="468"/>
      <c r="G24" s="297" t="str">
        <f t="shared" si="0"/>
        <v/>
      </c>
      <c r="H24" s="298" t="str">
        <f>IF(G24&lt;&gt;"",'ΓΛ 44Ν(LEAVE) Ιαν 2020-Δεκ 2021'!N23,"")</f>
        <v/>
      </c>
      <c r="I24" s="280"/>
      <c r="J24" s="280"/>
      <c r="K24" s="289" t="str">
        <f t="shared" si="1"/>
        <v xml:space="preserve"> </v>
      </c>
      <c r="L24" s="290"/>
    </row>
    <row r="25" spans="1:13" ht="20.100000000000001" customHeight="1" thickBot="1" x14ac:dyDescent="0.25">
      <c r="A25" s="534"/>
      <c r="B25" s="535"/>
      <c r="C25" s="535"/>
      <c r="D25" s="535"/>
      <c r="E25" s="536" t="s">
        <v>4577</v>
      </c>
      <c r="F25" s="536"/>
      <c r="G25" s="537"/>
      <c r="H25" s="291" t="str">
        <f>IF(SUM(H10:H24)&lt;&gt;0,SUM(H10:H24)," ")</f>
        <v xml:space="preserve"> </v>
      </c>
      <c r="I25" s="538"/>
      <c r="J25" s="535"/>
      <c r="K25" s="535"/>
      <c r="L25" s="539"/>
      <c r="M25" s="3"/>
    </row>
    <row r="26" spans="1:13" ht="34.5" customHeight="1" x14ac:dyDescent="0.2">
      <c r="A26" s="292" t="s">
        <v>4578</v>
      </c>
      <c r="C26" s="293"/>
      <c r="F26" s="293" t="s">
        <v>4579</v>
      </c>
      <c r="J26" s="293" t="s">
        <v>4580</v>
      </c>
      <c r="K26" s="3"/>
      <c r="L26" s="294"/>
      <c r="M26" s="3"/>
    </row>
    <row r="27" spans="1:13" ht="27.75" customHeight="1" x14ac:dyDescent="0.2">
      <c r="A27" s="292" t="s">
        <v>4581</v>
      </c>
      <c r="C27" s="293"/>
      <c r="F27" s="293" t="s">
        <v>4579</v>
      </c>
      <c r="J27" s="293" t="s">
        <v>4582</v>
      </c>
      <c r="K27" s="3"/>
      <c r="L27" s="294"/>
      <c r="M27" s="3"/>
    </row>
    <row r="28" spans="1:13" ht="13.5" thickBot="1" x14ac:dyDescent="0.25">
      <c r="A28" s="531"/>
      <c r="B28" s="532"/>
      <c r="C28" s="532"/>
      <c r="D28" s="532"/>
      <c r="E28" s="532"/>
      <c r="F28" s="532"/>
      <c r="G28" s="532"/>
      <c r="H28" s="532"/>
      <c r="I28" s="532"/>
      <c r="J28" s="532"/>
      <c r="K28" s="532"/>
      <c r="L28" s="533"/>
      <c r="M28" s="3"/>
    </row>
  </sheetData>
  <sheetProtection algorithmName="SHA-512" hashValue="cK1rU0mYicQigHaq0R7slT9GLoVy8xQKNd5JuEGKjXu5jpLgoHkxBLmW6uTOFiJTm+vb0wA4p1d08R32//gF3g==" saltValue="6sk75BKZz6JxH2aY11hC/w==" spinCount="100000" sheet="1" objects="1" scenarios="1" selectLockedCells="1"/>
  <mergeCells count="42">
    <mergeCell ref="A28:L28"/>
    <mergeCell ref="D22:F22"/>
    <mergeCell ref="D23:F23"/>
    <mergeCell ref="D24:F24"/>
    <mergeCell ref="A25:D25"/>
    <mergeCell ref="E25:G25"/>
    <mergeCell ref="I25:L25"/>
    <mergeCell ref="D21:F21"/>
    <mergeCell ref="D10:F10"/>
    <mergeCell ref="D11:F11"/>
    <mergeCell ref="D12:F12"/>
    <mergeCell ref="D13:F13"/>
    <mergeCell ref="D14:F14"/>
    <mergeCell ref="D15:F15"/>
    <mergeCell ref="D16:F16"/>
    <mergeCell ref="D17:F17"/>
    <mergeCell ref="D18:F18"/>
    <mergeCell ref="D19:F19"/>
    <mergeCell ref="D20:F20"/>
    <mergeCell ref="A7:L7"/>
    <mergeCell ref="A8:A9"/>
    <mergeCell ref="B8:B9"/>
    <mergeCell ref="C8:C9"/>
    <mergeCell ref="D8:F9"/>
    <mergeCell ref="G8:G9"/>
    <mergeCell ref="H8:H9"/>
    <mergeCell ref="I8:J8"/>
    <mergeCell ref="K8:K9"/>
    <mergeCell ref="L8:L9"/>
    <mergeCell ref="A4:H4"/>
    <mergeCell ref="J4:K4"/>
    <mergeCell ref="A5:H5"/>
    <mergeCell ref="J5:K5"/>
    <mergeCell ref="A6:C6"/>
    <mergeCell ref="D6:H6"/>
    <mergeCell ref="J6:K6"/>
    <mergeCell ref="A1:H1"/>
    <mergeCell ref="I1:L1"/>
    <mergeCell ref="A2:H2"/>
    <mergeCell ref="I2:L2"/>
    <mergeCell ref="A3:H3"/>
    <mergeCell ref="I3:K3"/>
  </mergeCells>
  <conditionalFormatting sqref="H25">
    <cfRule type="cellIs" dxfId="203" priority="9" stopIfTrue="1" operator="equal">
      <formula>0</formula>
    </cfRule>
  </conditionalFormatting>
  <conditionalFormatting sqref="H8:H9">
    <cfRule type="expression" dxfId="202" priority="8" stopIfTrue="1">
      <formula>(SUM(H10:H24)&lt;&gt;0)</formula>
    </cfRule>
  </conditionalFormatting>
  <conditionalFormatting sqref="J9">
    <cfRule type="expression" dxfId="201" priority="7" stopIfTrue="1">
      <formula>(SUM(J10:J25)&lt;&gt;0)</formula>
    </cfRule>
  </conditionalFormatting>
  <conditionalFormatting sqref="I9">
    <cfRule type="expression" dxfId="200" priority="6" stopIfTrue="1">
      <formula>(SUM(I10:I25)&lt;&gt;0)</formula>
    </cfRule>
  </conditionalFormatting>
  <conditionalFormatting sqref="L8:L9">
    <cfRule type="expression" dxfId="199" priority="5" stopIfTrue="1">
      <formula>(SUM(I10:I25)&lt;&gt;0)</formula>
    </cfRule>
  </conditionalFormatting>
  <conditionalFormatting sqref="G8:G9 B8:C8">
    <cfRule type="expression" dxfId="198" priority="4" stopIfTrue="1">
      <formula>(SUM(B10:B24)&lt;&gt;0)</formula>
    </cfRule>
  </conditionalFormatting>
  <conditionalFormatting sqref="K8:K9">
    <cfRule type="expression" dxfId="197" priority="3" stopIfTrue="1">
      <formula>(SUM(I10:I24)&lt;&gt;0)</formula>
    </cfRule>
  </conditionalFormatting>
  <conditionalFormatting sqref="D8">
    <cfRule type="expression" dxfId="196" priority="2" stopIfTrue="1">
      <formula>(SUM(C10:C24)&lt;&gt;0)</formula>
    </cfRule>
  </conditionalFormatting>
  <conditionalFormatting sqref="M10:M24">
    <cfRule type="notContainsBlanks" dxfId="195" priority="1">
      <formula>LEN(TRIM(M10))&gt;0</formula>
    </cfRule>
  </conditionalFormatting>
  <dataValidations count="13">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0:C24" xr:uid="{00000000-0002-0000-0F00-000000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0:D24" xr:uid="{00000000-0002-0000-0F00-000001000000}"/>
    <dataValidation type="date" operator="greaterThanOrEqual" allowBlank="1" showInputMessage="1" showErrorMessage="1" error="Εισάξτε ημερομηνία από 1/1/2020 - 31/12/2021" prompt="Εισάξτε ημερομηνία από 1/1/2020 - 31/12/2021" sqref="I10:I24" xr:uid="{00000000-0002-0000-0F00-000002000000}">
      <formula1>43831</formula1>
    </dataValidation>
    <dataValidation type="date" operator="greaterThanOrEqual" allowBlank="1" showInputMessage="1" showErrorMessage="1" error="Εισάξτε ημερομηνία από 1/1/20 και μετά" sqref="J10:J24" xr:uid="{00000000-0002-0000-0F00-000003000000}">
      <formula1>43831</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 sqref="WVJ983050:WVJ98306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xr:uid="{00000000-0002-0000-0F00-000004000000}">
      <formula1>10</formula1>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Καταχωρίστε τον Αριθμό Δελτίου Ταυτότητας του υπαλλήλου." sqref="WVK983050:WVK983064 IY10:IY24 SU10:SU24 ACQ10:ACQ24 AMM10:AMM24 AWI10:AWI24 BGE10:BGE24 BQA10:BQA24 BZW10:BZW24 CJS10:CJS24 CTO10:CTO24 DDK10:DDK24 DNG10:DNG24 DXC10:DXC24 EGY10:EGY24 EQU10:EQU24 FAQ10:FAQ24 FKM10:FKM24 FUI10:FUI24 GEE10:GEE24 GOA10:GOA24 GXW10:GXW24 HHS10:HHS24 HRO10:HRO24 IBK10:IBK24 ILG10:ILG24 IVC10:IVC24 JEY10:JEY24 JOU10:JOU24 JYQ10:JYQ24 KIM10:KIM24 KSI10:KSI24 LCE10:LCE24 LMA10:LMA24 LVW10:LVW24 MFS10:MFS24 MPO10:MPO24 MZK10:MZK24 NJG10:NJG24 NTC10:NTC24 OCY10:OCY24 OMU10:OMU24 OWQ10:OWQ24 PGM10:PGM24 PQI10:PQI24 QAE10:QAE24 QKA10:QKA24 QTW10:QTW24 RDS10:RDS24 RNO10:RNO24 RXK10:RXK24 SHG10:SHG24 SRC10:SRC24 TAY10:TAY24 TKU10:TKU24 TUQ10:TUQ24 UEM10:UEM24 UOI10:UOI24 UYE10:UYE24 VIA10:VIA24 VRW10:VRW24 WBS10:WBS24 WLO10:WLO24 WVK10:WVK24 C65546:C65560 IY65546:IY65560 SU65546:SU65560 ACQ65546:ACQ65560 AMM65546:AMM65560 AWI65546:AWI65560 BGE65546:BGE65560 BQA65546:BQA65560 BZW65546:BZW65560 CJS65546:CJS65560 CTO65546:CTO65560 DDK65546:DDK65560 DNG65546:DNG65560 DXC65546:DXC65560 EGY65546:EGY65560 EQU65546:EQU65560 FAQ65546:FAQ65560 FKM65546:FKM65560 FUI65546:FUI65560 GEE65546:GEE65560 GOA65546:GOA65560 GXW65546:GXW65560 HHS65546:HHS65560 HRO65546:HRO65560 IBK65546:IBK65560 ILG65546:ILG65560 IVC65546:IVC65560 JEY65546:JEY65560 JOU65546:JOU65560 JYQ65546:JYQ65560 KIM65546:KIM65560 KSI65546:KSI65560 LCE65546:LCE65560 LMA65546:LMA65560 LVW65546:LVW65560 MFS65546:MFS65560 MPO65546:MPO65560 MZK65546:MZK65560 NJG65546:NJG65560 NTC65546:NTC65560 OCY65546:OCY65560 OMU65546:OMU65560 OWQ65546:OWQ65560 PGM65546:PGM65560 PQI65546:PQI65560 QAE65546:QAE65560 QKA65546:QKA65560 QTW65546:QTW65560 RDS65546:RDS65560 RNO65546:RNO65560 RXK65546:RXK65560 SHG65546:SHG65560 SRC65546:SRC65560 TAY65546:TAY65560 TKU65546:TKU65560 TUQ65546:TUQ65560 UEM65546:UEM65560 UOI65546:UOI65560 UYE65546:UYE65560 VIA65546:VIA65560 VRW65546:VRW65560 WBS65546:WBS65560 WLO65546:WLO65560 WVK65546:WVK65560 C131082:C131096 IY131082:IY131096 SU131082:SU131096 ACQ131082:ACQ131096 AMM131082:AMM131096 AWI131082:AWI131096 BGE131082:BGE131096 BQA131082:BQA131096 BZW131082:BZW131096 CJS131082:CJS131096 CTO131082:CTO131096 DDK131082:DDK131096 DNG131082:DNG131096 DXC131082:DXC131096 EGY131082:EGY131096 EQU131082:EQU131096 FAQ131082:FAQ131096 FKM131082:FKM131096 FUI131082:FUI131096 GEE131082:GEE131096 GOA131082:GOA131096 GXW131082:GXW131096 HHS131082:HHS131096 HRO131082:HRO131096 IBK131082:IBK131096 ILG131082:ILG131096 IVC131082:IVC131096 JEY131082:JEY131096 JOU131082:JOU131096 JYQ131082:JYQ131096 KIM131082:KIM131096 KSI131082:KSI131096 LCE131082:LCE131096 LMA131082:LMA131096 LVW131082:LVW131096 MFS131082:MFS131096 MPO131082:MPO131096 MZK131082:MZK131096 NJG131082:NJG131096 NTC131082:NTC131096 OCY131082:OCY131096 OMU131082:OMU131096 OWQ131082:OWQ131096 PGM131082:PGM131096 PQI131082:PQI131096 QAE131082:QAE131096 QKA131082:QKA131096 QTW131082:QTW131096 RDS131082:RDS131096 RNO131082:RNO131096 RXK131082:RXK131096 SHG131082:SHG131096 SRC131082:SRC131096 TAY131082:TAY131096 TKU131082:TKU131096 TUQ131082:TUQ131096 UEM131082:UEM131096 UOI131082:UOI131096 UYE131082:UYE131096 VIA131082:VIA131096 VRW131082:VRW131096 WBS131082:WBS131096 WLO131082:WLO131096 WVK131082:WVK131096 C196618:C196632 IY196618:IY196632 SU196618:SU196632 ACQ196618:ACQ196632 AMM196618:AMM196632 AWI196618:AWI196632 BGE196618:BGE196632 BQA196618:BQA196632 BZW196618:BZW196632 CJS196618:CJS196632 CTO196618:CTO196632 DDK196618:DDK196632 DNG196618:DNG196632 DXC196618:DXC196632 EGY196618:EGY196632 EQU196618:EQU196632 FAQ196618:FAQ196632 FKM196618:FKM196632 FUI196618:FUI196632 GEE196618:GEE196632 GOA196618:GOA196632 GXW196618:GXW196632 HHS196618:HHS196632 HRO196618:HRO196632 IBK196618:IBK196632 ILG196618:ILG196632 IVC196618:IVC196632 JEY196618:JEY196632 JOU196618:JOU196632 JYQ196618:JYQ196632 KIM196618:KIM196632 KSI196618:KSI196632 LCE196618:LCE196632 LMA196618:LMA196632 LVW196618:LVW196632 MFS196618:MFS196632 MPO196618:MPO196632 MZK196618:MZK196632 NJG196618:NJG196632 NTC196618:NTC196632 OCY196618:OCY196632 OMU196618:OMU196632 OWQ196618:OWQ196632 PGM196618:PGM196632 PQI196618:PQI196632 QAE196618:QAE196632 QKA196618:QKA196632 QTW196618:QTW196632 RDS196618:RDS196632 RNO196618:RNO196632 RXK196618:RXK196632 SHG196618:SHG196632 SRC196618:SRC196632 TAY196618:TAY196632 TKU196618:TKU196632 TUQ196618:TUQ196632 UEM196618:UEM196632 UOI196618:UOI196632 UYE196618:UYE196632 VIA196618:VIA196632 VRW196618:VRW196632 WBS196618:WBS196632 WLO196618:WLO196632 WVK196618:WVK196632 C262154:C262168 IY262154:IY262168 SU262154:SU262168 ACQ262154:ACQ262168 AMM262154:AMM262168 AWI262154:AWI262168 BGE262154:BGE262168 BQA262154:BQA262168 BZW262154:BZW262168 CJS262154:CJS262168 CTO262154:CTO262168 DDK262154:DDK262168 DNG262154:DNG262168 DXC262154:DXC262168 EGY262154:EGY262168 EQU262154:EQU262168 FAQ262154:FAQ262168 FKM262154:FKM262168 FUI262154:FUI262168 GEE262154:GEE262168 GOA262154:GOA262168 GXW262154:GXW262168 HHS262154:HHS262168 HRO262154:HRO262168 IBK262154:IBK262168 ILG262154:ILG262168 IVC262154:IVC262168 JEY262154:JEY262168 JOU262154:JOU262168 JYQ262154:JYQ262168 KIM262154:KIM262168 KSI262154:KSI262168 LCE262154:LCE262168 LMA262154:LMA262168 LVW262154:LVW262168 MFS262154:MFS262168 MPO262154:MPO262168 MZK262154:MZK262168 NJG262154:NJG262168 NTC262154:NTC262168 OCY262154:OCY262168 OMU262154:OMU262168 OWQ262154:OWQ262168 PGM262154:PGM262168 PQI262154:PQI262168 QAE262154:QAE262168 QKA262154:QKA262168 QTW262154:QTW262168 RDS262154:RDS262168 RNO262154:RNO262168 RXK262154:RXK262168 SHG262154:SHG262168 SRC262154:SRC262168 TAY262154:TAY262168 TKU262154:TKU262168 TUQ262154:TUQ262168 UEM262154:UEM262168 UOI262154:UOI262168 UYE262154:UYE262168 VIA262154:VIA262168 VRW262154:VRW262168 WBS262154:WBS262168 WLO262154:WLO262168 WVK262154:WVK262168 C327690:C327704 IY327690:IY327704 SU327690:SU327704 ACQ327690:ACQ327704 AMM327690:AMM327704 AWI327690:AWI327704 BGE327690:BGE327704 BQA327690:BQA327704 BZW327690:BZW327704 CJS327690:CJS327704 CTO327690:CTO327704 DDK327690:DDK327704 DNG327690:DNG327704 DXC327690:DXC327704 EGY327690:EGY327704 EQU327690:EQU327704 FAQ327690:FAQ327704 FKM327690:FKM327704 FUI327690:FUI327704 GEE327690:GEE327704 GOA327690:GOA327704 GXW327690:GXW327704 HHS327690:HHS327704 HRO327690:HRO327704 IBK327690:IBK327704 ILG327690:ILG327704 IVC327690:IVC327704 JEY327690:JEY327704 JOU327690:JOU327704 JYQ327690:JYQ327704 KIM327690:KIM327704 KSI327690:KSI327704 LCE327690:LCE327704 LMA327690:LMA327704 LVW327690:LVW327704 MFS327690:MFS327704 MPO327690:MPO327704 MZK327690:MZK327704 NJG327690:NJG327704 NTC327690:NTC327704 OCY327690:OCY327704 OMU327690:OMU327704 OWQ327690:OWQ327704 PGM327690:PGM327704 PQI327690:PQI327704 QAE327690:QAE327704 QKA327690:QKA327704 QTW327690:QTW327704 RDS327690:RDS327704 RNO327690:RNO327704 RXK327690:RXK327704 SHG327690:SHG327704 SRC327690:SRC327704 TAY327690:TAY327704 TKU327690:TKU327704 TUQ327690:TUQ327704 UEM327690:UEM327704 UOI327690:UOI327704 UYE327690:UYE327704 VIA327690:VIA327704 VRW327690:VRW327704 WBS327690:WBS327704 WLO327690:WLO327704 WVK327690:WVK327704 C393226:C393240 IY393226:IY393240 SU393226:SU393240 ACQ393226:ACQ393240 AMM393226:AMM393240 AWI393226:AWI393240 BGE393226:BGE393240 BQA393226:BQA393240 BZW393226:BZW393240 CJS393226:CJS393240 CTO393226:CTO393240 DDK393226:DDK393240 DNG393226:DNG393240 DXC393226:DXC393240 EGY393226:EGY393240 EQU393226:EQU393240 FAQ393226:FAQ393240 FKM393226:FKM393240 FUI393226:FUI393240 GEE393226:GEE393240 GOA393226:GOA393240 GXW393226:GXW393240 HHS393226:HHS393240 HRO393226:HRO393240 IBK393226:IBK393240 ILG393226:ILG393240 IVC393226:IVC393240 JEY393226:JEY393240 JOU393226:JOU393240 JYQ393226:JYQ393240 KIM393226:KIM393240 KSI393226:KSI393240 LCE393226:LCE393240 LMA393226:LMA393240 LVW393226:LVW393240 MFS393226:MFS393240 MPO393226:MPO393240 MZK393226:MZK393240 NJG393226:NJG393240 NTC393226:NTC393240 OCY393226:OCY393240 OMU393226:OMU393240 OWQ393226:OWQ393240 PGM393226:PGM393240 PQI393226:PQI393240 QAE393226:QAE393240 QKA393226:QKA393240 QTW393226:QTW393240 RDS393226:RDS393240 RNO393226:RNO393240 RXK393226:RXK393240 SHG393226:SHG393240 SRC393226:SRC393240 TAY393226:TAY393240 TKU393226:TKU393240 TUQ393226:TUQ393240 UEM393226:UEM393240 UOI393226:UOI393240 UYE393226:UYE393240 VIA393226:VIA393240 VRW393226:VRW393240 WBS393226:WBS393240 WLO393226:WLO393240 WVK393226:WVK393240 C458762:C458776 IY458762:IY458776 SU458762:SU458776 ACQ458762:ACQ458776 AMM458762:AMM458776 AWI458762:AWI458776 BGE458762:BGE458776 BQA458762:BQA458776 BZW458762:BZW458776 CJS458762:CJS458776 CTO458762:CTO458776 DDK458762:DDK458776 DNG458762:DNG458776 DXC458762:DXC458776 EGY458762:EGY458776 EQU458762:EQU458776 FAQ458762:FAQ458776 FKM458762:FKM458776 FUI458762:FUI458776 GEE458762:GEE458776 GOA458762:GOA458776 GXW458762:GXW458776 HHS458762:HHS458776 HRO458762:HRO458776 IBK458762:IBK458776 ILG458762:ILG458776 IVC458762:IVC458776 JEY458762:JEY458776 JOU458762:JOU458776 JYQ458762:JYQ458776 KIM458762:KIM458776 KSI458762:KSI458776 LCE458762:LCE458776 LMA458762:LMA458776 LVW458762:LVW458776 MFS458762:MFS458776 MPO458762:MPO458776 MZK458762:MZK458776 NJG458762:NJG458776 NTC458762:NTC458776 OCY458762:OCY458776 OMU458762:OMU458776 OWQ458762:OWQ458776 PGM458762:PGM458776 PQI458762:PQI458776 QAE458762:QAE458776 QKA458762:QKA458776 QTW458762:QTW458776 RDS458762:RDS458776 RNO458762:RNO458776 RXK458762:RXK458776 SHG458762:SHG458776 SRC458762:SRC458776 TAY458762:TAY458776 TKU458762:TKU458776 TUQ458762:TUQ458776 UEM458762:UEM458776 UOI458762:UOI458776 UYE458762:UYE458776 VIA458762:VIA458776 VRW458762:VRW458776 WBS458762:WBS458776 WLO458762:WLO458776 WVK458762:WVK458776 C524298:C524312 IY524298:IY524312 SU524298:SU524312 ACQ524298:ACQ524312 AMM524298:AMM524312 AWI524298:AWI524312 BGE524298:BGE524312 BQA524298:BQA524312 BZW524298:BZW524312 CJS524298:CJS524312 CTO524298:CTO524312 DDK524298:DDK524312 DNG524298:DNG524312 DXC524298:DXC524312 EGY524298:EGY524312 EQU524298:EQU524312 FAQ524298:FAQ524312 FKM524298:FKM524312 FUI524298:FUI524312 GEE524298:GEE524312 GOA524298:GOA524312 GXW524298:GXW524312 HHS524298:HHS524312 HRO524298:HRO524312 IBK524298:IBK524312 ILG524298:ILG524312 IVC524298:IVC524312 JEY524298:JEY524312 JOU524298:JOU524312 JYQ524298:JYQ524312 KIM524298:KIM524312 KSI524298:KSI524312 LCE524298:LCE524312 LMA524298:LMA524312 LVW524298:LVW524312 MFS524298:MFS524312 MPO524298:MPO524312 MZK524298:MZK524312 NJG524298:NJG524312 NTC524298:NTC524312 OCY524298:OCY524312 OMU524298:OMU524312 OWQ524298:OWQ524312 PGM524298:PGM524312 PQI524298:PQI524312 QAE524298:QAE524312 QKA524298:QKA524312 QTW524298:QTW524312 RDS524298:RDS524312 RNO524298:RNO524312 RXK524298:RXK524312 SHG524298:SHG524312 SRC524298:SRC524312 TAY524298:TAY524312 TKU524298:TKU524312 TUQ524298:TUQ524312 UEM524298:UEM524312 UOI524298:UOI524312 UYE524298:UYE524312 VIA524298:VIA524312 VRW524298:VRW524312 WBS524298:WBS524312 WLO524298:WLO524312 WVK524298:WVK524312 C589834:C589848 IY589834:IY589848 SU589834:SU589848 ACQ589834:ACQ589848 AMM589834:AMM589848 AWI589834:AWI589848 BGE589834:BGE589848 BQA589834:BQA589848 BZW589834:BZW589848 CJS589834:CJS589848 CTO589834:CTO589848 DDK589834:DDK589848 DNG589834:DNG589848 DXC589834:DXC589848 EGY589834:EGY589848 EQU589834:EQU589848 FAQ589834:FAQ589848 FKM589834:FKM589848 FUI589834:FUI589848 GEE589834:GEE589848 GOA589834:GOA589848 GXW589834:GXW589848 HHS589834:HHS589848 HRO589834:HRO589848 IBK589834:IBK589848 ILG589834:ILG589848 IVC589834:IVC589848 JEY589834:JEY589848 JOU589834:JOU589848 JYQ589834:JYQ589848 KIM589834:KIM589848 KSI589834:KSI589848 LCE589834:LCE589848 LMA589834:LMA589848 LVW589834:LVW589848 MFS589834:MFS589848 MPO589834:MPO589848 MZK589834:MZK589848 NJG589834:NJG589848 NTC589834:NTC589848 OCY589834:OCY589848 OMU589834:OMU589848 OWQ589834:OWQ589848 PGM589834:PGM589848 PQI589834:PQI589848 QAE589834:QAE589848 QKA589834:QKA589848 QTW589834:QTW589848 RDS589834:RDS589848 RNO589834:RNO589848 RXK589834:RXK589848 SHG589834:SHG589848 SRC589834:SRC589848 TAY589834:TAY589848 TKU589834:TKU589848 TUQ589834:TUQ589848 UEM589834:UEM589848 UOI589834:UOI589848 UYE589834:UYE589848 VIA589834:VIA589848 VRW589834:VRW589848 WBS589834:WBS589848 WLO589834:WLO589848 WVK589834:WVK589848 C655370:C655384 IY655370:IY655384 SU655370:SU655384 ACQ655370:ACQ655384 AMM655370:AMM655384 AWI655370:AWI655384 BGE655370:BGE655384 BQA655370:BQA655384 BZW655370:BZW655384 CJS655370:CJS655384 CTO655370:CTO655384 DDK655370:DDK655384 DNG655370:DNG655384 DXC655370:DXC655384 EGY655370:EGY655384 EQU655370:EQU655384 FAQ655370:FAQ655384 FKM655370:FKM655384 FUI655370:FUI655384 GEE655370:GEE655384 GOA655370:GOA655384 GXW655370:GXW655384 HHS655370:HHS655384 HRO655370:HRO655384 IBK655370:IBK655384 ILG655370:ILG655384 IVC655370:IVC655384 JEY655370:JEY655384 JOU655370:JOU655384 JYQ655370:JYQ655384 KIM655370:KIM655384 KSI655370:KSI655384 LCE655370:LCE655384 LMA655370:LMA655384 LVW655370:LVW655384 MFS655370:MFS655384 MPO655370:MPO655384 MZK655370:MZK655384 NJG655370:NJG655384 NTC655370:NTC655384 OCY655370:OCY655384 OMU655370:OMU655384 OWQ655370:OWQ655384 PGM655370:PGM655384 PQI655370:PQI655384 QAE655370:QAE655384 QKA655370:QKA655384 QTW655370:QTW655384 RDS655370:RDS655384 RNO655370:RNO655384 RXK655370:RXK655384 SHG655370:SHG655384 SRC655370:SRC655384 TAY655370:TAY655384 TKU655370:TKU655384 TUQ655370:TUQ655384 UEM655370:UEM655384 UOI655370:UOI655384 UYE655370:UYE655384 VIA655370:VIA655384 VRW655370:VRW655384 WBS655370:WBS655384 WLO655370:WLO655384 WVK655370:WVK655384 C720906:C720920 IY720906:IY720920 SU720906:SU720920 ACQ720906:ACQ720920 AMM720906:AMM720920 AWI720906:AWI720920 BGE720906:BGE720920 BQA720906:BQA720920 BZW720906:BZW720920 CJS720906:CJS720920 CTO720906:CTO720920 DDK720906:DDK720920 DNG720906:DNG720920 DXC720906:DXC720920 EGY720906:EGY720920 EQU720906:EQU720920 FAQ720906:FAQ720920 FKM720906:FKM720920 FUI720906:FUI720920 GEE720906:GEE720920 GOA720906:GOA720920 GXW720906:GXW720920 HHS720906:HHS720920 HRO720906:HRO720920 IBK720906:IBK720920 ILG720906:ILG720920 IVC720906:IVC720920 JEY720906:JEY720920 JOU720906:JOU720920 JYQ720906:JYQ720920 KIM720906:KIM720920 KSI720906:KSI720920 LCE720906:LCE720920 LMA720906:LMA720920 LVW720906:LVW720920 MFS720906:MFS720920 MPO720906:MPO720920 MZK720906:MZK720920 NJG720906:NJG720920 NTC720906:NTC720920 OCY720906:OCY720920 OMU720906:OMU720920 OWQ720906:OWQ720920 PGM720906:PGM720920 PQI720906:PQI720920 QAE720906:QAE720920 QKA720906:QKA720920 QTW720906:QTW720920 RDS720906:RDS720920 RNO720906:RNO720920 RXK720906:RXK720920 SHG720906:SHG720920 SRC720906:SRC720920 TAY720906:TAY720920 TKU720906:TKU720920 TUQ720906:TUQ720920 UEM720906:UEM720920 UOI720906:UOI720920 UYE720906:UYE720920 VIA720906:VIA720920 VRW720906:VRW720920 WBS720906:WBS720920 WLO720906:WLO720920 WVK720906:WVK720920 C786442:C786456 IY786442:IY786456 SU786442:SU786456 ACQ786442:ACQ786456 AMM786442:AMM786456 AWI786442:AWI786456 BGE786442:BGE786456 BQA786442:BQA786456 BZW786442:BZW786456 CJS786442:CJS786456 CTO786442:CTO786456 DDK786442:DDK786456 DNG786442:DNG786456 DXC786442:DXC786456 EGY786442:EGY786456 EQU786442:EQU786456 FAQ786442:FAQ786456 FKM786442:FKM786456 FUI786442:FUI786456 GEE786442:GEE786456 GOA786442:GOA786456 GXW786442:GXW786456 HHS786442:HHS786456 HRO786442:HRO786456 IBK786442:IBK786456 ILG786442:ILG786456 IVC786442:IVC786456 JEY786442:JEY786456 JOU786442:JOU786456 JYQ786442:JYQ786456 KIM786442:KIM786456 KSI786442:KSI786456 LCE786442:LCE786456 LMA786442:LMA786456 LVW786442:LVW786456 MFS786442:MFS786456 MPO786442:MPO786456 MZK786442:MZK786456 NJG786442:NJG786456 NTC786442:NTC786456 OCY786442:OCY786456 OMU786442:OMU786456 OWQ786442:OWQ786456 PGM786442:PGM786456 PQI786442:PQI786456 QAE786442:QAE786456 QKA786442:QKA786456 QTW786442:QTW786456 RDS786442:RDS786456 RNO786442:RNO786456 RXK786442:RXK786456 SHG786442:SHG786456 SRC786442:SRC786456 TAY786442:TAY786456 TKU786442:TKU786456 TUQ786442:TUQ786456 UEM786442:UEM786456 UOI786442:UOI786456 UYE786442:UYE786456 VIA786442:VIA786456 VRW786442:VRW786456 WBS786442:WBS786456 WLO786442:WLO786456 WVK786442:WVK786456 C851978:C851992 IY851978:IY851992 SU851978:SU851992 ACQ851978:ACQ851992 AMM851978:AMM851992 AWI851978:AWI851992 BGE851978:BGE851992 BQA851978:BQA851992 BZW851978:BZW851992 CJS851978:CJS851992 CTO851978:CTO851992 DDK851978:DDK851992 DNG851978:DNG851992 DXC851978:DXC851992 EGY851978:EGY851992 EQU851978:EQU851992 FAQ851978:FAQ851992 FKM851978:FKM851992 FUI851978:FUI851992 GEE851978:GEE851992 GOA851978:GOA851992 GXW851978:GXW851992 HHS851978:HHS851992 HRO851978:HRO851992 IBK851978:IBK851992 ILG851978:ILG851992 IVC851978:IVC851992 JEY851978:JEY851992 JOU851978:JOU851992 JYQ851978:JYQ851992 KIM851978:KIM851992 KSI851978:KSI851992 LCE851978:LCE851992 LMA851978:LMA851992 LVW851978:LVW851992 MFS851978:MFS851992 MPO851978:MPO851992 MZK851978:MZK851992 NJG851978:NJG851992 NTC851978:NTC851992 OCY851978:OCY851992 OMU851978:OMU851992 OWQ851978:OWQ851992 PGM851978:PGM851992 PQI851978:PQI851992 QAE851978:QAE851992 QKA851978:QKA851992 QTW851978:QTW851992 RDS851978:RDS851992 RNO851978:RNO851992 RXK851978:RXK851992 SHG851978:SHG851992 SRC851978:SRC851992 TAY851978:TAY851992 TKU851978:TKU851992 TUQ851978:TUQ851992 UEM851978:UEM851992 UOI851978:UOI851992 UYE851978:UYE851992 VIA851978:VIA851992 VRW851978:VRW851992 WBS851978:WBS851992 WLO851978:WLO851992 WVK851978:WVK851992 C917514:C917528 IY917514:IY917528 SU917514:SU917528 ACQ917514:ACQ917528 AMM917514:AMM917528 AWI917514:AWI917528 BGE917514:BGE917528 BQA917514:BQA917528 BZW917514:BZW917528 CJS917514:CJS917528 CTO917514:CTO917528 DDK917514:DDK917528 DNG917514:DNG917528 DXC917514:DXC917528 EGY917514:EGY917528 EQU917514:EQU917528 FAQ917514:FAQ917528 FKM917514:FKM917528 FUI917514:FUI917528 GEE917514:GEE917528 GOA917514:GOA917528 GXW917514:GXW917528 HHS917514:HHS917528 HRO917514:HRO917528 IBK917514:IBK917528 ILG917514:ILG917528 IVC917514:IVC917528 JEY917514:JEY917528 JOU917514:JOU917528 JYQ917514:JYQ917528 KIM917514:KIM917528 KSI917514:KSI917528 LCE917514:LCE917528 LMA917514:LMA917528 LVW917514:LVW917528 MFS917514:MFS917528 MPO917514:MPO917528 MZK917514:MZK917528 NJG917514:NJG917528 NTC917514:NTC917528 OCY917514:OCY917528 OMU917514:OMU917528 OWQ917514:OWQ917528 PGM917514:PGM917528 PQI917514:PQI917528 QAE917514:QAE917528 QKA917514:QKA917528 QTW917514:QTW917528 RDS917514:RDS917528 RNO917514:RNO917528 RXK917514:RXK917528 SHG917514:SHG917528 SRC917514:SRC917528 TAY917514:TAY917528 TKU917514:TKU917528 TUQ917514:TUQ917528 UEM917514:UEM917528 UOI917514:UOI917528 UYE917514:UYE917528 VIA917514:VIA917528 VRW917514:VRW917528 WBS917514:WBS917528 WLO917514:WLO917528 WVK917514:WVK917528 C983050:C983064 IY983050:IY983064 SU983050:SU983064 ACQ983050:ACQ983064 AMM983050:AMM983064 AWI983050:AWI983064 BGE983050:BGE983064 BQA983050:BQA983064 BZW983050:BZW983064 CJS983050:CJS983064 CTO983050:CTO983064 DDK983050:DDK983064 DNG983050:DNG983064 DXC983050:DXC983064 EGY983050:EGY983064 EQU983050:EQU983064 FAQ983050:FAQ983064 FKM983050:FKM983064 FUI983050:FUI983064 GEE983050:GEE983064 GOA983050:GOA983064 GXW983050:GXW983064 HHS983050:HHS983064 HRO983050:HRO983064 IBK983050:IBK983064 ILG983050:ILG983064 IVC983050:IVC983064 JEY983050:JEY983064 JOU983050:JOU983064 JYQ983050:JYQ983064 KIM983050:KIM983064 KSI983050:KSI983064 LCE983050:LCE983064 LMA983050:LMA983064 LVW983050:LVW983064 MFS983050:MFS983064 MPO983050:MPO983064 MZK983050:MZK983064 NJG983050:NJG983064 NTC983050:NTC983064 OCY983050:OCY983064 OMU983050:OMU983064 OWQ983050:OWQ983064 PGM983050:PGM983064 PQI983050:PQI983064 QAE983050:QAE983064 QKA983050:QKA983064 QTW983050:QTW983064 RDS983050:RDS983064 RNO983050:RNO983064 RXK983050:RXK983064 SHG983050:SHG983064 SRC983050:SRC983064 TAY983050:TAY983064 TKU983050:TKU983064 TUQ983050:TUQ983064 UEM983050:UEM983064 UOI983050:UOI983064 UYE983050:UYE983064 VIA983050:VIA983064 VRW983050:VRW983064 WBS983050:WBS983064 WLO983050:WLO983064" xr:uid="{00000000-0002-0000-0F00-000005000000}">
      <formula1>10</formula1>
    </dataValidation>
    <dataValidation type="textLength" operator="equal" allowBlank="1" showInputMessage="1" showErrorMessage="1" errorTitle="ΛΑΘΟΣ ΚΩΔΙΚΟΣ" error="Ο κωδικός επιδόματος/αποκοπής πρέπει να είναι 4ψήφιος αριθμός." promptTitle="ΚΩΔΙΚΑΣ ΕΠΙΔΟΜΑΤΟΣ/ΑΠΟΚΟΠΗΣ" prompt="Καταχωρίστε:_x000a_τον 4ψήφιο κωδικό αριθμό του επιδόματος/ αποκοπής που παρουσιάζεται στην Αναλυτική Κατάσταση Μισθολογίου ή τον κωδικό που σας έχει δοθεί από τον Κλάδο Μισθών του Γενικού Λογιστηρίου." sqref="WVO983050:WVO983064 JC10:JC24 SY10:SY24 ACU10:ACU24 AMQ10:AMQ24 AWM10:AWM24 BGI10:BGI24 BQE10:BQE24 CAA10:CAA24 CJW10:CJW24 CTS10:CTS24 DDO10:DDO24 DNK10:DNK24 DXG10:DXG24 EHC10:EHC24 EQY10:EQY24 FAU10:FAU24 FKQ10:FKQ24 FUM10:FUM24 GEI10:GEI24 GOE10:GOE24 GYA10:GYA24 HHW10:HHW24 HRS10:HRS24 IBO10:IBO24 ILK10:ILK24 IVG10:IVG24 JFC10:JFC24 JOY10:JOY24 JYU10:JYU24 KIQ10:KIQ24 KSM10:KSM24 LCI10:LCI24 LME10:LME24 LWA10:LWA24 MFW10:MFW24 MPS10:MPS24 MZO10:MZO24 NJK10:NJK24 NTG10:NTG24 ODC10:ODC24 OMY10:OMY24 OWU10:OWU24 PGQ10:PGQ24 PQM10:PQM24 QAI10:QAI24 QKE10:QKE24 QUA10:QUA24 RDW10:RDW24 RNS10:RNS24 RXO10:RXO24 SHK10:SHK24 SRG10:SRG24 TBC10:TBC24 TKY10:TKY24 TUU10:TUU24 UEQ10:UEQ24 UOM10:UOM24 UYI10:UYI24 VIE10:VIE24 VSA10:VSA24 WBW10:WBW24 WLS10:WLS24 WVO10:WVO24 G65546:G65560 JC65546:JC65560 SY65546:SY65560 ACU65546:ACU65560 AMQ65546:AMQ65560 AWM65546:AWM65560 BGI65546:BGI65560 BQE65546:BQE65560 CAA65546:CAA65560 CJW65546:CJW65560 CTS65546:CTS65560 DDO65546:DDO65560 DNK65546:DNK65560 DXG65546:DXG65560 EHC65546:EHC65560 EQY65546:EQY65560 FAU65546:FAU65560 FKQ65546:FKQ65560 FUM65546:FUM65560 GEI65546:GEI65560 GOE65546:GOE65560 GYA65546:GYA65560 HHW65546:HHW65560 HRS65546:HRS65560 IBO65546:IBO65560 ILK65546:ILK65560 IVG65546:IVG65560 JFC65546:JFC65560 JOY65546:JOY65560 JYU65546:JYU65560 KIQ65546:KIQ65560 KSM65546:KSM65560 LCI65546:LCI65560 LME65546:LME65560 LWA65546:LWA65560 MFW65546:MFW65560 MPS65546:MPS65560 MZO65546:MZO65560 NJK65546:NJK65560 NTG65546:NTG65560 ODC65546:ODC65560 OMY65546:OMY65560 OWU65546:OWU65560 PGQ65546:PGQ65560 PQM65546:PQM65560 QAI65546:QAI65560 QKE65546:QKE65560 QUA65546:QUA65560 RDW65546:RDW65560 RNS65546:RNS65560 RXO65546:RXO65560 SHK65546:SHK65560 SRG65546:SRG65560 TBC65546:TBC65560 TKY65546:TKY65560 TUU65546:TUU65560 UEQ65546:UEQ65560 UOM65546:UOM65560 UYI65546:UYI65560 VIE65546:VIE65560 VSA65546:VSA65560 WBW65546:WBW65560 WLS65546:WLS65560 WVO65546:WVO65560 G131082:G131096 JC131082:JC131096 SY131082:SY131096 ACU131082:ACU131096 AMQ131082:AMQ131096 AWM131082:AWM131096 BGI131082:BGI131096 BQE131082:BQE131096 CAA131082:CAA131096 CJW131082:CJW131096 CTS131082:CTS131096 DDO131082:DDO131096 DNK131082:DNK131096 DXG131082:DXG131096 EHC131082:EHC131096 EQY131082:EQY131096 FAU131082:FAU131096 FKQ131082:FKQ131096 FUM131082:FUM131096 GEI131082:GEI131096 GOE131082:GOE131096 GYA131082:GYA131096 HHW131082:HHW131096 HRS131082:HRS131096 IBO131082:IBO131096 ILK131082:ILK131096 IVG131082:IVG131096 JFC131082:JFC131096 JOY131082:JOY131096 JYU131082:JYU131096 KIQ131082:KIQ131096 KSM131082:KSM131096 LCI131082:LCI131096 LME131082:LME131096 LWA131082:LWA131096 MFW131082:MFW131096 MPS131082:MPS131096 MZO131082:MZO131096 NJK131082:NJK131096 NTG131082:NTG131096 ODC131082:ODC131096 OMY131082:OMY131096 OWU131082:OWU131096 PGQ131082:PGQ131096 PQM131082:PQM131096 QAI131082:QAI131096 QKE131082:QKE131096 QUA131082:QUA131096 RDW131082:RDW131096 RNS131082:RNS131096 RXO131082:RXO131096 SHK131082:SHK131096 SRG131082:SRG131096 TBC131082:TBC131096 TKY131082:TKY131096 TUU131082:TUU131096 UEQ131082:UEQ131096 UOM131082:UOM131096 UYI131082:UYI131096 VIE131082:VIE131096 VSA131082:VSA131096 WBW131082:WBW131096 WLS131082:WLS131096 WVO131082:WVO131096 G196618:G196632 JC196618:JC196632 SY196618:SY196632 ACU196618:ACU196632 AMQ196618:AMQ196632 AWM196618:AWM196632 BGI196618:BGI196632 BQE196618:BQE196632 CAA196618:CAA196632 CJW196618:CJW196632 CTS196618:CTS196632 DDO196618:DDO196632 DNK196618:DNK196632 DXG196618:DXG196632 EHC196618:EHC196632 EQY196618:EQY196632 FAU196618:FAU196632 FKQ196618:FKQ196632 FUM196618:FUM196632 GEI196618:GEI196632 GOE196618:GOE196632 GYA196618:GYA196632 HHW196618:HHW196632 HRS196618:HRS196632 IBO196618:IBO196632 ILK196618:ILK196632 IVG196618:IVG196632 JFC196618:JFC196632 JOY196618:JOY196632 JYU196618:JYU196632 KIQ196618:KIQ196632 KSM196618:KSM196632 LCI196618:LCI196632 LME196618:LME196632 LWA196618:LWA196632 MFW196618:MFW196632 MPS196618:MPS196632 MZO196618:MZO196632 NJK196618:NJK196632 NTG196618:NTG196632 ODC196618:ODC196632 OMY196618:OMY196632 OWU196618:OWU196632 PGQ196618:PGQ196632 PQM196618:PQM196632 QAI196618:QAI196632 QKE196618:QKE196632 QUA196618:QUA196632 RDW196618:RDW196632 RNS196618:RNS196632 RXO196618:RXO196632 SHK196618:SHK196632 SRG196618:SRG196632 TBC196618:TBC196632 TKY196618:TKY196632 TUU196618:TUU196632 UEQ196618:UEQ196632 UOM196618:UOM196632 UYI196618:UYI196632 VIE196618:VIE196632 VSA196618:VSA196632 WBW196618:WBW196632 WLS196618:WLS196632 WVO196618:WVO196632 G262154:G262168 JC262154:JC262168 SY262154:SY262168 ACU262154:ACU262168 AMQ262154:AMQ262168 AWM262154:AWM262168 BGI262154:BGI262168 BQE262154:BQE262168 CAA262154:CAA262168 CJW262154:CJW262168 CTS262154:CTS262168 DDO262154:DDO262168 DNK262154:DNK262168 DXG262154:DXG262168 EHC262154:EHC262168 EQY262154:EQY262168 FAU262154:FAU262168 FKQ262154:FKQ262168 FUM262154:FUM262168 GEI262154:GEI262168 GOE262154:GOE262168 GYA262154:GYA262168 HHW262154:HHW262168 HRS262154:HRS262168 IBO262154:IBO262168 ILK262154:ILK262168 IVG262154:IVG262168 JFC262154:JFC262168 JOY262154:JOY262168 JYU262154:JYU262168 KIQ262154:KIQ262168 KSM262154:KSM262168 LCI262154:LCI262168 LME262154:LME262168 LWA262154:LWA262168 MFW262154:MFW262168 MPS262154:MPS262168 MZO262154:MZO262168 NJK262154:NJK262168 NTG262154:NTG262168 ODC262154:ODC262168 OMY262154:OMY262168 OWU262154:OWU262168 PGQ262154:PGQ262168 PQM262154:PQM262168 QAI262154:QAI262168 QKE262154:QKE262168 QUA262154:QUA262168 RDW262154:RDW262168 RNS262154:RNS262168 RXO262154:RXO262168 SHK262154:SHK262168 SRG262154:SRG262168 TBC262154:TBC262168 TKY262154:TKY262168 TUU262154:TUU262168 UEQ262154:UEQ262168 UOM262154:UOM262168 UYI262154:UYI262168 VIE262154:VIE262168 VSA262154:VSA262168 WBW262154:WBW262168 WLS262154:WLS262168 WVO262154:WVO262168 G327690:G327704 JC327690:JC327704 SY327690:SY327704 ACU327690:ACU327704 AMQ327690:AMQ327704 AWM327690:AWM327704 BGI327690:BGI327704 BQE327690:BQE327704 CAA327690:CAA327704 CJW327690:CJW327704 CTS327690:CTS327704 DDO327690:DDO327704 DNK327690:DNK327704 DXG327690:DXG327704 EHC327690:EHC327704 EQY327690:EQY327704 FAU327690:FAU327704 FKQ327690:FKQ327704 FUM327690:FUM327704 GEI327690:GEI327704 GOE327690:GOE327704 GYA327690:GYA327704 HHW327690:HHW327704 HRS327690:HRS327704 IBO327690:IBO327704 ILK327690:ILK327704 IVG327690:IVG327704 JFC327690:JFC327704 JOY327690:JOY327704 JYU327690:JYU327704 KIQ327690:KIQ327704 KSM327690:KSM327704 LCI327690:LCI327704 LME327690:LME327704 LWA327690:LWA327704 MFW327690:MFW327704 MPS327690:MPS327704 MZO327690:MZO327704 NJK327690:NJK327704 NTG327690:NTG327704 ODC327690:ODC327704 OMY327690:OMY327704 OWU327690:OWU327704 PGQ327690:PGQ327704 PQM327690:PQM327704 QAI327690:QAI327704 QKE327690:QKE327704 QUA327690:QUA327704 RDW327690:RDW327704 RNS327690:RNS327704 RXO327690:RXO327704 SHK327690:SHK327704 SRG327690:SRG327704 TBC327690:TBC327704 TKY327690:TKY327704 TUU327690:TUU327704 UEQ327690:UEQ327704 UOM327690:UOM327704 UYI327690:UYI327704 VIE327690:VIE327704 VSA327690:VSA327704 WBW327690:WBW327704 WLS327690:WLS327704 WVO327690:WVO327704 G393226:G393240 JC393226:JC393240 SY393226:SY393240 ACU393226:ACU393240 AMQ393226:AMQ393240 AWM393226:AWM393240 BGI393226:BGI393240 BQE393226:BQE393240 CAA393226:CAA393240 CJW393226:CJW393240 CTS393226:CTS393240 DDO393226:DDO393240 DNK393226:DNK393240 DXG393226:DXG393240 EHC393226:EHC393240 EQY393226:EQY393240 FAU393226:FAU393240 FKQ393226:FKQ393240 FUM393226:FUM393240 GEI393226:GEI393240 GOE393226:GOE393240 GYA393226:GYA393240 HHW393226:HHW393240 HRS393226:HRS393240 IBO393226:IBO393240 ILK393226:ILK393240 IVG393226:IVG393240 JFC393226:JFC393240 JOY393226:JOY393240 JYU393226:JYU393240 KIQ393226:KIQ393240 KSM393226:KSM393240 LCI393226:LCI393240 LME393226:LME393240 LWA393226:LWA393240 MFW393226:MFW393240 MPS393226:MPS393240 MZO393226:MZO393240 NJK393226:NJK393240 NTG393226:NTG393240 ODC393226:ODC393240 OMY393226:OMY393240 OWU393226:OWU393240 PGQ393226:PGQ393240 PQM393226:PQM393240 QAI393226:QAI393240 QKE393226:QKE393240 QUA393226:QUA393240 RDW393226:RDW393240 RNS393226:RNS393240 RXO393226:RXO393240 SHK393226:SHK393240 SRG393226:SRG393240 TBC393226:TBC393240 TKY393226:TKY393240 TUU393226:TUU393240 UEQ393226:UEQ393240 UOM393226:UOM393240 UYI393226:UYI393240 VIE393226:VIE393240 VSA393226:VSA393240 WBW393226:WBW393240 WLS393226:WLS393240 WVO393226:WVO393240 G458762:G458776 JC458762:JC458776 SY458762:SY458776 ACU458762:ACU458776 AMQ458762:AMQ458776 AWM458762:AWM458776 BGI458762:BGI458776 BQE458762:BQE458776 CAA458762:CAA458776 CJW458762:CJW458776 CTS458762:CTS458776 DDO458762:DDO458776 DNK458762:DNK458776 DXG458762:DXG458776 EHC458762:EHC458776 EQY458762:EQY458776 FAU458762:FAU458776 FKQ458762:FKQ458776 FUM458762:FUM458776 GEI458762:GEI458776 GOE458762:GOE458776 GYA458762:GYA458776 HHW458762:HHW458776 HRS458762:HRS458776 IBO458762:IBO458776 ILK458762:ILK458776 IVG458762:IVG458776 JFC458762:JFC458776 JOY458762:JOY458776 JYU458762:JYU458776 KIQ458762:KIQ458776 KSM458762:KSM458776 LCI458762:LCI458776 LME458762:LME458776 LWA458762:LWA458776 MFW458762:MFW458776 MPS458762:MPS458776 MZO458762:MZO458776 NJK458762:NJK458776 NTG458762:NTG458776 ODC458762:ODC458776 OMY458762:OMY458776 OWU458762:OWU458776 PGQ458762:PGQ458776 PQM458762:PQM458776 QAI458762:QAI458776 QKE458762:QKE458776 QUA458762:QUA458776 RDW458762:RDW458776 RNS458762:RNS458776 RXO458762:RXO458776 SHK458762:SHK458776 SRG458762:SRG458776 TBC458762:TBC458776 TKY458762:TKY458776 TUU458762:TUU458776 UEQ458762:UEQ458776 UOM458762:UOM458776 UYI458762:UYI458776 VIE458762:VIE458776 VSA458762:VSA458776 WBW458762:WBW458776 WLS458762:WLS458776 WVO458762:WVO458776 G524298:G524312 JC524298:JC524312 SY524298:SY524312 ACU524298:ACU524312 AMQ524298:AMQ524312 AWM524298:AWM524312 BGI524298:BGI524312 BQE524298:BQE524312 CAA524298:CAA524312 CJW524298:CJW524312 CTS524298:CTS524312 DDO524298:DDO524312 DNK524298:DNK524312 DXG524298:DXG524312 EHC524298:EHC524312 EQY524298:EQY524312 FAU524298:FAU524312 FKQ524298:FKQ524312 FUM524298:FUM524312 GEI524298:GEI524312 GOE524298:GOE524312 GYA524298:GYA524312 HHW524298:HHW524312 HRS524298:HRS524312 IBO524298:IBO524312 ILK524298:ILK524312 IVG524298:IVG524312 JFC524298:JFC524312 JOY524298:JOY524312 JYU524298:JYU524312 KIQ524298:KIQ524312 KSM524298:KSM524312 LCI524298:LCI524312 LME524298:LME524312 LWA524298:LWA524312 MFW524298:MFW524312 MPS524298:MPS524312 MZO524298:MZO524312 NJK524298:NJK524312 NTG524298:NTG524312 ODC524298:ODC524312 OMY524298:OMY524312 OWU524298:OWU524312 PGQ524298:PGQ524312 PQM524298:PQM524312 QAI524298:QAI524312 QKE524298:QKE524312 QUA524298:QUA524312 RDW524298:RDW524312 RNS524298:RNS524312 RXO524298:RXO524312 SHK524298:SHK524312 SRG524298:SRG524312 TBC524298:TBC524312 TKY524298:TKY524312 TUU524298:TUU524312 UEQ524298:UEQ524312 UOM524298:UOM524312 UYI524298:UYI524312 VIE524298:VIE524312 VSA524298:VSA524312 WBW524298:WBW524312 WLS524298:WLS524312 WVO524298:WVO524312 G589834:G589848 JC589834:JC589848 SY589834:SY589848 ACU589834:ACU589848 AMQ589834:AMQ589848 AWM589834:AWM589848 BGI589834:BGI589848 BQE589834:BQE589848 CAA589834:CAA589848 CJW589834:CJW589848 CTS589834:CTS589848 DDO589834:DDO589848 DNK589834:DNK589848 DXG589834:DXG589848 EHC589834:EHC589848 EQY589834:EQY589848 FAU589834:FAU589848 FKQ589834:FKQ589848 FUM589834:FUM589848 GEI589834:GEI589848 GOE589834:GOE589848 GYA589834:GYA589848 HHW589834:HHW589848 HRS589834:HRS589848 IBO589834:IBO589848 ILK589834:ILK589848 IVG589834:IVG589848 JFC589834:JFC589848 JOY589834:JOY589848 JYU589834:JYU589848 KIQ589834:KIQ589848 KSM589834:KSM589848 LCI589834:LCI589848 LME589834:LME589848 LWA589834:LWA589848 MFW589834:MFW589848 MPS589834:MPS589848 MZO589834:MZO589848 NJK589834:NJK589848 NTG589834:NTG589848 ODC589834:ODC589848 OMY589834:OMY589848 OWU589834:OWU589848 PGQ589834:PGQ589848 PQM589834:PQM589848 QAI589834:QAI589848 QKE589834:QKE589848 QUA589834:QUA589848 RDW589834:RDW589848 RNS589834:RNS589848 RXO589834:RXO589848 SHK589834:SHK589848 SRG589834:SRG589848 TBC589834:TBC589848 TKY589834:TKY589848 TUU589834:TUU589848 UEQ589834:UEQ589848 UOM589834:UOM589848 UYI589834:UYI589848 VIE589834:VIE589848 VSA589834:VSA589848 WBW589834:WBW589848 WLS589834:WLS589848 WVO589834:WVO589848 G655370:G655384 JC655370:JC655384 SY655370:SY655384 ACU655370:ACU655384 AMQ655370:AMQ655384 AWM655370:AWM655384 BGI655370:BGI655384 BQE655370:BQE655384 CAA655370:CAA655384 CJW655370:CJW655384 CTS655370:CTS655384 DDO655370:DDO655384 DNK655370:DNK655384 DXG655370:DXG655384 EHC655370:EHC655384 EQY655370:EQY655384 FAU655370:FAU655384 FKQ655370:FKQ655384 FUM655370:FUM655384 GEI655370:GEI655384 GOE655370:GOE655384 GYA655370:GYA655384 HHW655370:HHW655384 HRS655370:HRS655384 IBO655370:IBO655384 ILK655370:ILK655384 IVG655370:IVG655384 JFC655370:JFC655384 JOY655370:JOY655384 JYU655370:JYU655384 KIQ655370:KIQ655384 KSM655370:KSM655384 LCI655370:LCI655384 LME655370:LME655384 LWA655370:LWA655384 MFW655370:MFW655384 MPS655370:MPS655384 MZO655370:MZO655384 NJK655370:NJK655384 NTG655370:NTG655384 ODC655370:ODC655384 OMY655370:OMY655384 OWU655370:OWU655384 PGQ655370:PGQ655384 PQM655370:PQM655384 QAI655370:QAI655384 QKE655370:QKE655384 QUA655370:QUA655384 RDW655370:RDW655384 RNS655370:RNS655384 RXO655370:RXO655384 SHK655370:SHK655384 SRG655370:SRG655384 TBC655370:TBC655384 TKY655370:TKY655384 TUU655370:TUU655384 UEQ655370:UEQ655384 UOM655370:UOM655384 UYI655370:UYI655384 VIE655370:VIE655384 VSA655370:VSA655384 WBW655370:WBW655384 WLS655370:WLS655384 WVO655370:WVO655384 G720906:G720920 JC720906:JC720920 SY720906:SY720920 ACU720906:ACU720920 AMQ720906:AMQ720920 AWM720906:AWM720920 BGI720906:BGI720920 BQE720906:BQE720920 CAA720906:CAA720920 CJW720906:CJW720920 CTS720906:CTS720920 DDO720906:DDO720920 DNK720906:DNK720920 DXG720906:DXG720920 EHC720906:EHC720920 EQY720906:EQY720920 FAU720906:FAU720920 FKQ720906:FKQ720920 FUM720906:FUM720920 GEI720906:GEI720920 GOE720906:GOE720920 GYA720906:GYA720920 HHW720906:HHW720920 HRS720906:HRS720920 IBO720906:IBO720920 ILK720906:ILK720920 IVG720906:IVG720920 JFC720906:JFC720920 JOY720906:JOY720920 JYU720906:JYU720920 KIQ720906:KIQ720920 KSM720906:KSM720920 LCI720906:LCI720920 LME720906:LME720920 LWA720906:LWA720920 MFW720906:MFW720920 MPS720906:MPS720920 MZO720906:MZO720920 NJK720906:NJK720920 NTG720906:NTG720920 ODC720906:ODC720920 OMY720906:OMY720920 OWU720906:OWU720920 PGQ720906:PGQ720920 PQM720906:PQM720920 QAI720906:QAI720920 QKE720906:QKE720920 QUA720906:QUA720920 RDW720906:RDW720920 RNS720906:RNS720920 RXO720906:RXO720920 SHK720906:SHK720920 SRG720906:SRG720920 TBC720906:TBC720920 TKY720906:TKY720920 TUU720906:TUU720920 UEQ720906:UEQ720920 UOM720906:UOM720920 UYI720906:UYI720920 VIE720906:VIE720920 VSA720906:VSA720920 WBW720906:WBW720920 WLS720906:WLS720920 WVO720906:WVO720920 G786442:G786456 JC786442:JC786456 SY786442:SY786456 ACU786442:ACU786456 AMQ786442:AMQ786456 AWM786442:AWM786456 BGI786442:BGI786456 BQE786442:BQE786456 CAA786442:CAA786456 CJW786442:CJW786456 CTS786442:CTS786456 DDO786442:DDO786456 DNK786442:DNK786456 DXG786442:DXG786456 EHC786442:EHC786456 EQY786442:EQY786456 FAU786442:FAU786456 FKQ786442:FKQ786456 FUM786442:FUM786456 GEI786442:GEI786456 GOE786442:GOE786456 GYA786442:GYA786456 HHW786442:HHW786456 HRS786442:HRS786456 IBO786442:IBO786456 ILK786442:ILK786456 IVG786442:IVG786456 JFC786442:JFC786456 JOY786442:JOY786456 JYU786442:JYU786456 KIQ786442:KIQ786456 KSM786442:KSM786456 LCI786442:LCI786456 LME786442:LME786456 LWA786442:LWA786456 MFW786442:MFW786456 MPS786442:MPS786456 MZO786442:MZO786456 NJK786442:NJK786456 NTG786442:NTG786456 ODC786442:ODC786456 OMY786442:OMY786456 OWU786442:OWU786456 PGQ786442:PGQ786456 PQM786442:PQM786456 QAI786442:QAI786456 QKE786442:QKE786456 QUA786442:QUA786456 RDW786442:RDW786456 RNS786442:RNS786456 RXO786442:RXO786456 SHK786442:SHK786456 SRG786442:SRG786456 TBC786442:TBC786456 TKY786442:TKY786456 TUU786442:TUU786456 UEQ786442:UEQ786456 UOM786442:UOM786456 UYI786442:UYI786456 VIE786442:VIE786456 VSA786442:VSA786456 WBW786442:WBW786456 WLS786442:WLS786456 WVO786442:WVO786456 G851978:G851992 JC851978:JC851992 SY851978:SY851992 ACU851978:ACU851992 AMQ851978:AMQ851992 AWM851978:AWM851992 BGI851978:BGI851992 BQE851978:BQE851992 CAA851978:CAA851992 CJW851978:CJW851992 CTS851978:CTS851992 DDO851978:DDO851992 DNK851978:DNK851992 DXG851978:DXG851992 EHC851978:EHC851992 EQY851978:EQY851992 FAU851978:FAU851992 FKQ851978:FKQ851992 FUM851978:FUM851992 GEI851978:GEI851992 GOE851978:GOE851992 GYA851978:GYA851992 HHW851978:HHW851992 HRS851978:HRS851992 IBO851978:IBO851992 ILK851978:ILK851992 IVG851978:IVG851992 JFC851978:JFC851992 JOY851978:JOY851992 JYU851978:JYU851992 KIQ851978:KIQ851992 KSM851978:KSM851992 LCI851978:LCI851992 LME851978:LME851992 LWA851978:LWA851992 MFW851978:MFW851992 MPS851978:MPS851992 MZO851978:MZO851992 NJK851978:NJK851992 NTG851978:NTG851992 ODC851978:ODC851992 OMY851978:OMY851992 OWU851978:OWU851992 PGQ851978:PGQ851992 PQM851978:PQM851992 QAI851978:QAI851992 QKE851978:QKE851992 QUA851978:QUA851992 RDW851978:RDW851992 RNS851978:RNS851992 RXO851978:RXO851992 SHK851978:SHK851992 SRG851978:SRG851992 TBC851978:TBC851992 TKY851978:TKY851992 TUU851978:TUU851992 UEQ851978:UEQ851992 UOM851978:UOM851992 UYI851978:UYI851992 VIE851978:VIE851992 VSA851978:VSA851992 WBW851978:WBW851992 WLS851978:WLS851992 WVO851978:WVO851992 G917514:G917528 JC917514:JC917528 SY917514:SY917528 ACU917514:ACU917528 AMQ917514:AMQ917528 AWM917514:AWM917528 BGI917514:BGI917528 BQE917514:BQE917528 CAA917514:CAA917528 CJW917514:CJW917528 CTS917514:CTS917528 DDO917514:DDO917528 DNK917514:DNK917528 DXG917514:DXG917528 EHC917514:EHC917528 EQY917514:EQY917528 FAU917514:FAU917528 FKQ917514:FKQ917528 FUM917514:FUM917528 GEI917514:GEI917528 GOE917514:GOE917528 GYA917514:GYA917528 HHW917514:HHW917528 HRS917514:HRS917528 IBO917514:IBO917528 ILK917514:ILK917528 IVG917514:IVG917528 JFC917514:JFC917528 JOY917514:JOY917528 JYU917514:JYU917528 KIQ917514:KIQ917528 KSM917514:KSM917528 LCI917514:LCI917528 LME917514:LME917528 LWA917514:LWA917528 MFW917514:MFW917528 MPS917514:MPS917528 MZO917514:MZO917528 NJK917514:NJK917528 NTG917514:NTG917528 ODC917514:ODC917528 OMY917514:OMY917528 OWU917514:OWU917528 PGQ917514:PGQ917528 PQM917514:PQM917528 QAI917514:QAI917528 QKE917514:QKE917528 QUA917514:QUA917528 RDW917514:RDW917528 RNS917514:RNS917528 RXO917514:RXO917528 SHK917514:SHK917528 SRG917514:SRG917528 TBC917514:TBC917528 TKY917514:TKY917528 TUU917514:TUU917528 UEQ917514:UEQ917528 UOM917514:UOM917528 UYI917514:UYI917528 VIE917514:VIE917528 VSA917514:VSA917528 WBW917514:WBW917528 WLS917514:WLS917528 WVO917514:WVO917528 G983050:G983064 JC983050:JC983064 SY983050:SY983064 ACU983050:ACU983064 AMQ983050:AMQ983064 AWM983050:AWM983064 BGI983050:BGI983064 BQE983050:BQE983064 CAA983050:CAA983064 CJW983050:CJW983064 CTS983050:CTS983064 DDO983050:DDO983064 DNK983050:DNK983064 DXG983050:DXG983064 EHC983050:EHC983064 EQY983050:EQY983064 FAU983050:FAU983064 FKQ983050:FKQ983064 FUM983050:FUM983064 GEI983050:GEI983064 GOE983050:GOE983064 GYA983050:GYA983064 HHW983050:HHW983064 HRS983050:HRS983064 IBO983050:IBO983064 ILK983050:ILK983064 IVG983050:IVG983064 JFC983050:JFC983064 JOY983050:JOY983064 JYU983050:JYU983064 KIQ983050:KIQ983064 KSM983050:KSM983064 LCI983050:LCI983064 LME983050:LME983064 LWA983050:LWA983064 MFW983050:MFW983064 MPS983050:MPS983064 MZO983050:MZO983064 NJK983050:NJK983064 NTG983050:NTG983064 ODC983050:ODC983064 OMY983050:OMY983064 OWU983050:OWU983064 PGQ983050:PGQ983064 PQM983050:PQM983064 QAI983050:QAI983064 QKE983050:QKE983064 QUA983050:QUA983064 RDW983050:RDW983064 RNS983050:RNS983064 RXO983050:RXO983064 SHK983050:SHK983064 SRG983050:SRG983064 TBC983050:TBC983064 TKY983050:TKY983064 TUU983050:TUU983064 UEQ983050:UEQ983064 UOM983050:UOM983064 UYI983050:UYI983064 VIE983050:VIE983064 VSA983050:VSA983064 WBW983050:WBW983064 WLS983050:WLS983064 G10:G24" xr:uid="{00000000-0002-0000-0F00-000006000000}">
      <formula1>4</formula1>
    </dataValidation>
    <dataValidation type="date" operator="greaterThanOrEqual" allowBlank="1" showInputMessage="1" showErrorMessage="1" errorTitle="ΛΑΘΟΣ ΗΜΕΡΟΜΗΝΙΑ" error="Ελέξετε την ημερομηνία" promptTitle=" ΙΣΧΥΣ ΝΕΟΥ ΠΟΣΟΥ - ΑΠΟ" prompt="Καταχωρίστε:_x000a_την ημερομηνία (ΗΗ/ΜΜ/ΕΕ) από την οποία πρέπει να καταβάλλεται/αποκόπτεται το μηνιαίο ποσό._x000a__x000a_ΠΡΟΣΟΧΗ: Περίοδοι που αρχίζουν πρίν την 1/1/2008 δεν πρέπει να επεκτείνονται πέραν της 31/12/2007." sqref="WVQ983050:WVQ983064 JE10:JE24 TA10:TA24 ACW10:ACW24 AMS10:AMS24 AWO10:AWO24 BGK10:BGK24 BQG10:BQG24 CAC10:CAC24 CJY10:CJY24 CTU10:CTU24 DDQ10:DDQ24 DNM10:DNM24 DXI10:DXI24 EHE10:EHE24 ERA10:ERA24 FAW10:FAW24 FKS10:FKS24 FUO10:FUO24 GEK10:GEK24 GOG10:GOG24 GYC10:GYC24 HHY10:HHY24 HRU10:HRU24 IBQ10:IBQ24 ILM10:ILM24 IVI10:IVI24 JFE10:JFE24 JPA10:JPA24 JYW10:JYW24 KIS10:KIS24 KSO10:KSO24 LCK10:LCK24 LMG10:LMG24 LWC10:LWC24 MFY10:MFY24 MPU10:MPU24 MZQ10:MZQ24 NJM10:NJM24 NTI10:NTI24 ODE10:ODE24 ONA10:ONA24 OWW10:OWW24 PGS10:PGS24 PQO10:PQO24 QAK10:QAK24 QKG10:QKG24 QUC10:QUC24 RDY10:RDY24 RNU10:RNU24 RXQ10:RXQ24 SHM10:SHM24 SRI10:SRI24 TBE10:TBE24 TLA10:TLA24 TUW10:TUW24 UES10:UES24 UOO10:UOO24 UYK10:UYK24 VIG10:VIG24 VSC10:VSC24 WBY10:WBY24 WLU10:WLU24 WVQ10:WVQ24 I65546:I65560 JE65546:JE65560 TA65546:TA65560 ACW65546:ACW65560 AMS65546:AMS65560 AWO65546:AWO65560 BGK65546:BGK65560 BQG65546:BQG65560 CAC65546:CAC65560 CJY65546:CJY65560 CTU65546:CTU65560 DDQ65546:DDQ65560 DNM65546:DNM65560 DXI65546:DXI65560 EHE65546:EHE65560 ERA65546:ERA65560 FAW65546:FAW65560 FKS65546:FKS65560 FUO65546:FUO65560 GEK65546:GEK65560 GOG65546:GOG65560 GYC65546:GYC65560 HHY65546:HHY65560 HRU65546:HRU65560 IBQ65546:IBQ65560 ILM65546:ILM65560 IVI65546:IVI65560 JFE65546:JFE65560 JPA65546:JPA65560 JYW65546:JYW65560 KIS65546:KIS65560 KSO65546:KSO65560 LCK65546:LCK65560 LMG65546:LMG65560 LWC65546:LWC65560 MFY65546:MFY65560 MPU65546:MPU65560 MZQ65546:MZQ65560 NJM65546:NJM65560 NTI65546:NTI65560 ODE65546:ODE65560 ONA65546:ONA65560 OWW65546:OWW65560 PGS65546:PGS65560 PQO65546:PQO65560 QAK65546:QAK65560 QKG65546:QKG65560 QUC65546:QUC65560 RDY65546:RDY65560 RNU65546:RNU65560 RXQ65546:RXQ65560 SHM65546:SHM65560 SRI65546:SRI65560 TBE65546:TBE65560 TLA65546:TLA65560 TUW65546:TUW65560 UES65546:UES65560 UOO65546:UOO65560 UYK65546:UYK65560 VIG65546:VIG65560 VSC65546:VSC65560 WBY65546:WBY65560 WLU65546:WLU65560 WVQ65546:WVQ65560 I131082:I131096 JE131082:JE131096 TA131082:TA131096 ACW131082:ACW131096 AMS131082:AMS131096 AWO131082:AWO131096 BGK131082:BGK131096 BQG131082:BQG131096 CAC131082:CAC131096 CJY131082:CJY131096 CTU131082:CTU131096 DDQ131082:DDQ131096 DNM131082:DNM131096 DXI131082:DXI131096 EHE131082:EHE131096 ERA131082:ERA131096 FAW131082:FAW131096 FKS131082:FKS131096 FUO131082:FUO131096 GEK131082:GEK131096 GOG131082:GOG131096 GYC131082:GYC131096 HHY131082:HHY131096 HRU131082:HRU131096 IBQ131082:IBQ131096 ILM131082:ILM131096 IVI131082:IVI131096 JFE131082:JFE131096 JPA131082:JPA131096 JYW131082:JYW131096 KIS131082:KIS131096 KSO131082:KSO131096 LCK131082:LCK131096 LMG131082:LMG131096 LWC131082:LWC131096 MFY131082:MFY131096 MPU131082:MPU131096 MZQ131082:MZQ131096 NJM131082:NJM131096 NTI131082:NTI131096 ODE131082:ODE131096 ONA131082:ONA131096 OWW131082:OWW131096 PGS131082:PGS131096 PQO131082:PQO131096 QAK131082:QAK131096 QKG131082:QKG131096 QUC131082:QUC131096 RDY131082:RDY131096 RNU131082:RNU131096 RXQ131082:RXQ131096 SHM131082:SHM131096 SRI131082:SRI131096 TBE131082:TBE131096 TLA131082:TLA131096 TUW131082:TUW131096 UES131082:UES131096 UOO131082:UOO131096 UYK131082:UYK131096 VIG131082:VIG131096 VSC131082:VSC131096 WBY131082:WBY131096 WLU131082:WLU131096 WVQ131082:WVQ131096 I196618:I196632 JE196618:JE196632 TA196618:TA196632 ACW196618:ACW196632 AMS196618:AMS196632 AWO196618:AWO196632 BGK196618:BGK196632 BQG196618:BQG196632 CAC196618:CAC196632 CJY196618:CJY196632 CTU196618:CTU196632 DDQ196618:DDQ196632 DNM196618:DNM196632 DXI196618:DXI196632 EHE196618:EHE196632 ERA196618:ERA196632 FAW196618:FAW196632 FKS196618:FKS196632 FUO196618:FUO196632 GEK196618:GEK196632 GOG196618:GOG196632 GYC196618:GYC196632 HHY196618:HHY196632 HRU196618:HRU196632 IBQ196618:IBQ196632 ILM196618:ILM196632 IVI196618:IVI196632 JFE196618:JFE196632 JPA196618:JPA196632 JYW196618:JYW196632 KIS196618:KIS196632 KSO196618:KSO196632 LCK196618:LCK196632 LMG196618:LMG196632 LWC196618:LWC196632 MFY196618:MFY196632 MPU196618:MPU196632 MZQ196618:MZQ196632 NJM196618:NJM196632 NTI196618:NTI196632 ODE196618:ODE196632 ONA196618:ONA196632 OWW196618:OWW196632 PGS196618:PGS196632 PQO196618:PQO196632 QAK196618:QAK196632 QKG196618:QKG196632 QUC196618:QUC196632 RDY196618:RDY196632 RNU196618:RNU196632 RXQ196618:RXQ196632 SHM196618:SHM196632 SRI196618:SRI196632 TBE196618:TBE196632 TLA196618:TLA196632 TUW196618:TUW196632 UES196618:UES196632 UOO196618:UOO196632 UYK196618:UYK196632 VIG196618:VIG196632 VSC196618:VSC196632 WBY196618:WBY196632 WLU196618:WLU196632 WVQ196618:WVQ196632 I262154:I262168 JE262154:JE262168 TA262154:TA262168 ACW262154:ACW262168 AMS262154:AMS262168 AWO262154:AWO262168 BGK262154:BGK262168 BQG262154:BQG262168 CAC262154:CAC262168 CJY262154:CJY262168 CTU262154:CTU262168 DDQ262154:DDQ262168 DNM262154:DNM262168 DXI262154:DXI262168 EHE262154:EHE262168 ERA262154:ERA262168 FAW262154:FAW262168 FKS262154:FKS262168 FUO262154:FUO262168 GEK262154:GEK262168 GOG262154:GOG262168 GYC262154:GYC262168 HHY262154:HHY262168 HRU262154:HRU262168 IBQ262154:IBQ262168 ILM262154:ILM262168 IVI262154:IVI262168 JFE262154:JFE262168 JPA262154:JPA262168 JYW262154:JYW262168 KIS262154:KIS262168 KSO262154:KSO262168 LCK262154:LCK262168 LMG262154:LMG262168 LWC262154:LWC262168 MFY262154:MFY262168 MPU262154:MPU262168 MZQ262154:MZQ262168 NJM262154:NJM262168 NTI262154:NTI262168 ODE262154:ODE262168 ONA262154:ONA262168 OWW262154:OWW262168 PGS262154:PGS262168 PQO262154:PQO262168 QAK262154:QAK262168 QKG262154:QKG262168 QUC262154:QUC262168 RDY262154:RDY262168 RNU262154:RNU262168 RXQ262154:RXQ262168 SHM262154:SHM262168 SRI262154:SRI262168 TBE262154:TBE262168 TLA262154:TLA262168 TUW262154:TUW262168 UES262154:UES262168 UOO262154:UOO262168 UYK262154:UYK262168 VIG262154:VIG262168 VSC262154:VSC262168 WBY262154:WBY262168 WLU262154:WLU262168 WVQ262154:WVQ262168 I327690:I327704 JE327690:JE327704 TA327690:TA327704 ACW327690:ACW327704 AMS327690:AMS327704 AWO327690:AWO327704 BGK327690:BGK327704 BQG327690:BQG327704 CAC327690:CAC327704 CJY327690:CJY327704 CTU327690:CTU327704 DDQ327690:DDQ327704 DNM327690:DNM327704 DXI327690:DXI327704 EHE327690:EHE327704 ERA327690:ERA327704 FAW327690:FAW327704 FKS327690:FKS327704 FUO327690:FUO327704 GEK327690:GEK327704 GOG327690:GOG327704 GYC327690:GYC327704 HHY327690:HHY327704 HRU327690:HRU327704 IBQ327690:IBQ327704 ILM327690:ILM327704 IVI327690:IVI327704 JFE327690:JFE327704 JPA327690:JPA327704 JYW327690:JYW327704 KIS327690:KIS327704 KSO327690:KSO327704 LCK327690:LCK327704 LMG327690:LMG327704 LWC327690:LWC327704 MFY327690:MFY327704 MPU327690:MPU327704 MZQ327690:MZQ327704 NJM327690:NJM327704 NTI327690:NTI327704 ODE327690:ODE327704 ONA327690:ONA327704 OWW327690:OWW327704 PGS327690:PGS327704 PQO327690:PQO327704 QAK327690:QAK327704 QKG327690:QKG327704 QUC327690:QUC327704 RDY327690:RDY327704 RNU327690:RNU327704 RXQ327690:RXQ327704 SHM327690:SHM327704 SRI327690:SRI327704 TBE327690:TBE327704 TLA327690:TLA327704 TUW327690:TUW327704 UES327690:UES327704 UOO327690:UOO327704 UYK327690:UYK327704 VIG327690:VIG327704 VSC327690:VSC327704 WBY327690:WBY327704 WLU327690:WLU327704 WVQ327690:WVQ327704 I393226:I393240 JE393226:JE393240 TA393226:TA393240 ACW393226:ACW393240 AMS393226:AMS393240 AWO393226:AWO393240 BGK393226:BGK393240 BQG393226:BQG393240 CAC393226:CAC393240 CJY393226:CJY393240 CTU393226:CTU393240 DDQ393226:DDQ393240 DNM393226:DNM393240 DXI393226:DXI393240 EHE393226:EHE393240 ERA393226:ERA393240 FAW393226:FAW393240 FKS393226:FKS393240 FUO393226:FUO393240 GEK393226:GEK393240 GOG393226:GOG393240 GYC393226:GYC393240 HHY393226:HHY393240 HRU393226:HRU393240 IBQ393226:IBQ393240 ILM393226:ILM393240 IVI393226:IVI393240 JFE393226:JFE393240 JPA393226:JPA393240 JYW393226:JYW393240 KIS393226:KIS393240 KSO393226:KSO393240 LCK393226:LCK393240 LMG393226:LMG393240 LWC393226:LWC393240 MFY393226:MFY393240 MPU393226:MPU393240 MZQ393226:MZQ393240 NJM393226:NJM393240 NTI393226:NTI393240 ODE393226:ODE393240 ONA393226:ONA393240 OWW393226:OWW393240 PGS393226:PGS393240 PQO393226:PQO393240 QAK393226:QAK393240 QKG393226:QKG393240 QUC393226:QUC393240 RDY393226:RDY393240 RNU393226:RNU393240 RXQ393226:RXQ393240 SHM393226:SHM393240 SRI393226:SRI393240 TBE393226:TBE393240 TLA393226:TLA393240 TUW393226:TUW393240 UES393226:UES393240 UOO393226:UOO393240 UYK393226:UYK393240 VIG393226:VIG393240 VSC393226:VSC393240 WBY393226:WBY393240 WLU393226:WLU393240 WVQ393226:WVQ393240 I458762:I458776 JE458762:JE458776 TA458762:TA458776 ACW458762:ACW458776 AMS458762:AMS458776 AWO458762:AWO458776 BGK458762:BGK458776 BQG458762:BQG458776 CAC458762:CAC458776 CJY458762:CJY458776 CTU458762:CTU458776 DDQ458762:DDQ458776 DNM458762:DNM458776 DXI458762:DXI458776 EHE458762:EHE458776 ERA458762:ERA458776 FAW458762:FAW458776 FKS458762:FKS458776 FUO458762:FUO458776 GEK458762:GEK458776 GOG458762:GOG458776 GYC458762:GYC458776 HHY458762:HHY458776 HRU458762:HRU458776 IBQ458762:IBQ458776 ILM458762:ILM458776 IVI458762:IVI458776 JFE458762:JFE458776 JPA458762:JPA458776 JYW458762:JYW458776 KIS458762:KIS458776 KSO458762:KSO458776 LCK458762:LCK458776 LMG458762:LMG458776 LWC458762:LWC458776 MFY458762:MFY458776 MPU458762:MPU458776 MZQ458762:MZQ458776 NJM458762:NJM458776 NTI458762:NTI458776 ODE458762:ODE458776 ONA458762:ONA458776 OWW458762:OWW458776 PGS458762:PGS458776 PQO458762:PQO458776 QAK458762:QAK458776 QKG458762:QKG458776 QUC458762:QUC458776 RDY458762:RDY458776 RNU458762:RNU458776 RXQ458762:RXQ458776 SHM458762:SHM458776 SRI458762:SRI458776 TBE458762:TBE458776 TLA458762:TLA458776 TUW458762:TUW458776 UES458762:UES458776 UOO458762:UOO458776 UYK458762:UYK458776 VIG458762:VIG458776 VSC458762:VSC458776 WBY458762:WBY458776 WLU458762:WLU458776 WVQ458762:WVQ458776 I524298:I524312 JE524298:JE524312 TA524298:TA524312 ACW524298:ACW524312 AMS524298:AMS524312 AWO524298:AWO524312 BGK524298:BGK524312 BQG524298:BQG524312 CAC524298:CAC524312 CJY524298:CJY524312 CTU524298:CTU524312 DDQ524298:DDQ524312 DNM524298:DNM524312 DXI524298:DXI524312 EHE524298:EHE524312 ERA524298:ERA524312 FAW524298:FAW524312 FKS524298:FKS524312 FUO524298:FUO524312 GEK524298:GEK524312 GOG524298:GOG524312 GYC524298:GYC524312 HHY524298:HHY524312 HRU524298:HRU524312 IBQ524298:IBQ524312 ILM524298:ILM524312 IVI524298:IVI524312 JFE524298:JFE524312 JPA524298:JPA524312 JYW524298:JYW524312 KIS524298:KIS524312 KSO524298:KSO524312 LCK524298:LCK524312 LMG524298:LMG524312 LWC524298:LWC524312 MFY524298:MFY524312 MPU524298:MPU524312 MZQ524298:MZQ524312 NJM524298:NJM524312 NTI524298:NTI524312 ODE524298:ODE524312 ONA524298:ONA524312 OWW524298:OWW524312 PGS524298:PGS524312 PQO524298:PQO524312 QAK524298:QAK524312 QKG524298:QKG524312 QUC524298:QUC524312 RDY524298:RDY524312 RNU524298:RNU524312 RXQ524298:RXQ524312 SHM524298:SHM524312 SRI524298:SRI524312 TBE524298:TBE524312 TLA524298:TLA524312 TUW524298:TUW524312 UES524298:UES524312 UOO524298:UOO524312 UYK524298:UYK524312 VIG524298:VIG524312 VSC524298:VSC524312 WBY524298:WBY524312 WLU524298:WLU524312 WVQ524298:WVQ524312 I589834:I589848 JE589834:JE589848 TA589834:TA589848 ACW589834:ACW589848 AMS589834:AMS589848 AWO589834:AWO589848 BGK589834:BGK589848 BQG589834:BQG589848 CAC589834:CAC589848 CJY589834:CJY589848 CTU589834:CTU589848 DDQ589834:DDQ589848 DNM589834:DNM589848 DXI589834:DXI589848 EHE589834:EHE589848 ERA589834:ERA589848 FAW589834:FAW589848 FKS589834:FKS589848 FUO589834:FUO589848 GEK589834:GEK589848 GOG589834:GOG589848 GYC589834:GYC589848 HHY589834:HHY589848 HRU589834:HRU589848 IBQ589834:IBQ589848 ILM589834:ILM589848 IVI589834:IVI589848 JFE589834:JFE589848 JPA589834:JPA589848 JYW589834:JYW589848 KIS589834:KIS589848 KSO589834:KSO589848 LCK589834:LCK589848 LMG589834:LMG589848 LWC589834:LWC589848 MFY589834:MFY589848 MPU589834:MPU589848 MZQ589834:MZQ589848 NJM589834:NJM589848 NTI589834:NTI589848 ODE589834:ODE589848 ONA589834:ONA589848 OWW589834:OWW589848 PGS589834:PGS589848 PQO589834:PQO589848 QAK589834:QAK589848 QKG589834:QKG589848 QUC589834:QUC589848 RDY589834:RDY589848 RNU589834:RNU589848 RXQ589834:RXQ589848 SHM589834:SHM589848 SRI589834:SRI589848 TBE589834:TBE589848 TLA589834:TLA589848 TUW589834:TUW589848 UES589834:UES589848 UOO589834:UOO589848 UYK589834:UYK589848 VIG589834:VIG589848 VSC589834:VSC589848 WBY589834:WBY589848 WLU589834:WLU589848 WVQ589834:WVQ589848 I655370:I655384 JE655370:JE655384 TA655370:TA655384 ACW655370:ACW655384 AMS655370:AMS655384 AWO655370:AWO655384 BGK655370:BGK655384 BQG655370:BQG655384 CAC655370:CAC655384 CJY655370:CJY655384 CTU655370:CTU655384 DDQ655370:DDQ655384 DNM655370:DNM655384 DXI655370:DXI655384 EHE655370:EHE655384 ERA655370:ERA655384 FAW655370:FAW655384 FKS655370:FKS655384 FUO655370:FUO655384 GEK655370:GEK655384 GOG655370:GOG655384 GYC655370:GYC655384 HHY655370:HHY655384 HRU655370:HRU655384 IBQ655370:IBQ655384 ILM655370:ILM655384 IVI655370:IVI655384 JFE655370:JFE655384 JPA655370:JPA655384 JYW655370:JYW655384 KIS655370:KIS655384 KSO655370:KSO655384 LCK655370:LCK655384 LMG655370:LMG655384 LWC655370:LWC655384 MFY655370:MFY655384 MPU655370:MPU655384 MZQ655370:MZQ655384 NJM655370:NJM655384 NTI655370:NTI655384 ODE655370:ODE655384 ONA655370:ONA655384 OWW655370:OWW655384 PGS655370:PGS655384 PQO655370:PQO655384 QAK655370:QAK655384 QKG655370:QKG655384 QUC655370:QUC655384 RDY655370:RDY655384 RNU655370:RNU655384 RXQ655370:RXQ655384 SHM655370:SHM655384 SRI655370:SRI655384 TBE655370:TBE655384 TLA655370:TLA655384 TUW655370:TUW655384 UES655370:UES655384 UOO655370:UOO655384 UYK655370:UYK655384 VIG655370:VIG655384 VSC655370:VSC655384 WBY655370:WBY655384 WLU655370:WLU655384 WVQ655370:WVQ655384 I720906:I720920 JE720906:JE720920 TA720906:TA720920 ACW720906:ACW720920 AMS720906:AMS720920 AWO720906:AWO720920 BGK720906:BGK720920 BQG720906:BQG720920 CAC720906:CAC720920 CJY720906:CJY720920 CTU720906:CTU720920 DDQ720906:DDQ720920 DNM720906:DNM720920 DXI720906:DXI720920 EHE720906:EHE720920 ERA720906:ERA720920 FAW720906:FAW720920 FKS720906:FKS720920 FUO720906:FUO720920 GEK720906:GEK720920 GOG720906:GOG720920 GYC720906:GYC720920 HHY720906:HHY720920 HRU720906:HRU720920 IBQ720906:IBQ720920 ILM720906:ILM720920 IVI720906:IVI720920 JFE720906:JFE720920 JPA720906:JPA720920 JYW720906:JYW720920 KIS720906:KIS720920 KSO720906:KSO720920 LCK720906:LCK720920 LMG720906:LMG720920 LWC720906:LWC720920 MFY720906:MFY720920 MPU720906:MPU720920 MZQ720906:MZQ720920 NJM720906:NJM720920 NTI720906:NTI720920 ODE720906:ODE720920 ONA720906:ONA720920 OWW720906:OWW720920 PGS720906:PGS720920 PQO720906:PQO720920 QAK720906:QAK720920 QKG720906:QKG720920 QUC720906:QUC720920 RDY720906:RDY720920 RNU720906:RNU720920 RXQ720906:RXQ720920 SHM720906:SHM720920 SRI720906:SRI720920 TBE720906:TBE720920 TLA720906:TLA720920 TUW720906:TUW720920 UES720906:UES720920 UOO720906:UOO720920 UYK720906:UYK720920 VIG720906:VIG720920 VSC720906:VSC720920 WBY720906:WBY720920 WLU720906:WLU720920 WVQ720906:WVQ720920 I786442:I786456 JE786442:JE786456 TA786442:TA786456 ACW786442:ACW786456 AMS786442:AMS786456 AWO786442:AWO786456 BGK786442:BGK786456 BQG786442:BQG786456 CAC786442:CAC786456 CJY786442:CJY786456 CTU786442:CTU786456 DDQ786442:DDQ786456 DNM786442:DNM786456 DXI786442:DXI786456 EHE786442:EHE786456 ERA786442:ERA786456 FAW786442:FAW786456 FKS786442:FKS786456 FUO786442:FUO786456 GEK786442:GEK786456 GOG786442:GOG786456 GYC786442:GYC786456 HHY786442:HHY786456 HRU786442:HRU786456 IBQ786442:IBQ786456 ILM786442:ILM786456 IVI786442:IVI786456 JFE786442:JFE786456 JPA786442:JPA786456 JYW786442:JYW786456 KIS786442:KIS786456 KSO786442:KSO786456 LCK786442:LCK786456 LMG786442:LMG786456 LWC786442:LWC786456 MFY786442:MFY786456 MPU786442:MPU786456 MZQ786442:MZQ786456 NJM786442:NJM786456 NTI786442:NTI786456 ODE786442:ODE786456 ONA786442:ONA786456 OWW786442:OWW786456 PGS786442:PGS786456 PQO786442:PQO786456 QAK786442:QAK786456 QKG786442:QKG786456 QUC786442:QUC786456 RDY786442:RDY786456 RNU786442:RNU786456 RXQ786442:RXQ786456 SHM786442:SHM786456 SRI786442:SRI786456 TBE786442:TBE786456 TLA786442:TLA786456 TUW786442:TUW786456 UES786442:UES786456 UOO786442:UOO786456 UYK786442:UYK786456 VIG786442:VIG786456 VSC786442:VSC786456 WBY786442:WBY786456 WLU786442:WLU786456 WVQ786442:WVQ786456 I851978:I851992 JE851978:JE851992 TA851978:TA851992 ACW851978:ACW851992 AMS851978:AMS851992 AWO851978:AWO851992 BGK851978:BGK851992 BQG851978:BQG851992 CAC851978:CAC851992 CJY851978:CJY851992 CTU851978:CTU851992 DDQ851978:DDQ851992 DNM851978:DNM851992 DXI851978:DXI851992 EHE851978:EHE851992 ERA851978:ERA851992 FAW851978:FAW851992 FKS851978:FKS851992 FUO851978:FUO851992 GEK851978:GEK851992 GOG851978:GOG851992 GYC851978:GYC851992 HHY851978:HHY851992 HRU851978:HRU851992 IBQ851978:IBQ851992 ILM851978:ILM851992 IVI851978:IVI851992 JFE851978:JFE851992 JPA851978:JPA851992 JYW851978:JYW851992 KIS851978:KIS851992 KSO851978:KSO851992 LCK851978:LCK851992 LMG851978:LMG851992 LWC851978:LWC851992 MFY851978:MFY851992 MPU851978:MPU851992 MZQ851978:MZQ851992 NJM851978:NJM851992 NTI851978:NTI851992 ODE851978:ODE851992 ONA851978:ONA851992 OWW851978:OWW851992 PGS851978:PGS851992 PQO851978:PQO851992 QAK851978:QAK851992 QKG851978:QKG851992 QUC851978:QUC851992 RDY851978:RDY851992 RNU851978:RNU851992 RXQ851978:RXQ851992 SHM851978:SHM851992 SRI851978:SRI851992 TBE851978:TBE851992 TLA851978:TLA851992 TUW851978:TUW851992 UES851978:UES851992 UOO851978:UOO851992 UYK851978:UYK851992 VIG851978:VIG851992 VSC851978:VSC851992 WBY851978:WBY851992 WLU851978:WLU851992 WVQ851978:WVQ851992 I917514:I917528 JE917514:JE917528 TA917514:TA917528 ACW917514:ACW917528 AMS917514:AMS917528 AWO917514:AWO917528 BGK917514:BGK917528 BQG917514:BQG917528 CAC917514:CAC917528 CJY917514:CJY917528 CTU917514:CTU917528 DDQ917514:DDQ917528 DNM917514:DNM917528 DXI917514:DXI917528 EHE917514:EHE917528 ERA917514:ERA917528 FAW917514:FAW917528 FKS917514:FKS917528 FUO917514:FUO917528 GEK917514:GEK917528 GOG917514:GOG917528 GYC917514:GYC917528 HHY917514:HHY917528 HRU917514:HRU917528 IBQ917514:IBQ917528 ILM917514:ILM917528 IVI917514:IVI917528 JFE917514:JFE917528 JPA917514:JPA917528 JYW917514:JYW917528 KIS917514:KIS917528 KSO917514:KSO917528 LCK917514:LCK917528 LMG917514:LMG917528 LWC917514:LWC917528 MFY917514:MFY917528 MPU917514:MPU917528 MZQ917514:MZQ917528 NJM917514:NJM917528 NTI917514:NTI917528 ODE917514:ODE917528 ONA917514:ONA917528 OWW917514:OWW917528 PGS917514:PGS917528 PQO917514:PQO917528 QAK917514:QAK917528 QKG917514:QKG917528 QUC917514:QUC917528 RDY917514:RDY917528 RNU917514:RNU917528 RXQ917514:RXQ917528 SHM917514:SHM917528 SRI917514:SRI917528 TBE917514:TBE917528 TLA917514:TLA917528 TUW917514:TUW917528 UES917514:UES917528 UOO917514:UOO917528 UYK917514:UYK917528 VIG917514:VIG917528 VSC917514:VSC917528 WBY917514:WBY917528 WLU917514:WLU917528 WVQ917514:WVQ917528 I983050:I983064 JE983050:JE983064 TA983050:TA983064 ACW983050:ACW983064 AMS983050:AMS983064 AWO983050:AWO983064 BGK983050:BGK983064 BQG983050:BQG983064 CAC983050:CAC983064 CJY983050:CJY983064 CTU983050:CTU983064 DDQ983050:DDQ983064 DNM983050:DNM983064 DXI983050:DXI983064 EHE983050:EHE983064 ERA983050:ERA983064 FAW983050:FAW983064 FKS983050:FKS983064 FUO983050:FUO983064 GEK983050:GEK983064 GOG983050:GOG983064 GYC983050:GYC983064 HHY983050:HHY983064 HRU983050:HRU983064 IBQ983050:IBQ983064 ILM983050:ILM983064 IVI983050:IVI983064 JFE983050:JFE983064 JPA983050:JPA983064 JYW983050:JYW983064 KIS983050:KIS983064 KSO983050:KSO983064 LCK983050:LCK983064 LMG983050:LMG983064 LWC983050:LWC983064 MFY983050:MFY983064 MPU983050:MPU983064 MZQ983050:MZQ983064 NJM983050:NJM983064 NTI983050:NTI983064 ODE983050:ODE983064 ONA983050:ONA983064 OWW983050:OWW983064 PGS983050:PGS983064 PQO983050:PQO983064 QAK983050:QAK983064 QKG983050:QKG983064 QUC983050:QUC983064 RDY983050:RDY983064 RNU983050:RNU983064 RXQ983050:RXQ983064 SHM983050:SHM983064 SRI983050:SRI983064 TBE983050:TBE983064 TLA983050:TLA983064 TUW983050:TUW983064 UES983050:UES983064 UOO983050:UOO983064 UYK983050:UYK983064 VIG983050:VIG983064 VSC983050:VSC983064 WBY983050:WBY983064 WLU983050:WLU983064" xr:uid="{00000000-0002-0000-0F00-000007000000}">
      <formula1>33329</formula1>
    </dataValidation>
    <dataValidation type="date" operator="greaterThan" allowBlank="1" showInputMessage="1" showErrorMessage="1" errorTitle="ΛΑΘΟΣ ΗΜΕΡΟΜΗΝΙΑ" error="Ελέξετε την ημερομηνία" promptTitle="ΙΣΧΥΣ ΝΕΟΥ ΠΟΣΟΥ - ΜΕΧΡΙ" prompt="Καταχωρίστε:_x000a_την ημερομηνία (ΗΗ/ΜΜ/ΕΕ) μέχρι την οποία πρέπει να καταβάλλεται/αποκόπτεται το μηνιαίο ποσό εάν είναι γνωστή,_x000a_διαφορετικά καταχωρίστε 9/9/9999._x000a_ΠΡΟΣΟΧΗ: Περίοδοι που αρχίζουν πρίν την 1/1/2008 δενπρέπει να επεκτείνονται πέραν της 31/12/2007." sqref="WVR983050:WVR983064 JF10:JF24 TB10:TB24 ACX10:ACX24 AMT10:AMT24 AWP10:AWP24 BGL10:BGL24 BQH10:BQH24 CAD10:CAD24 CJZ10:CJZ24 CTV10:CTV24 DDR10:DDR24 DNN10:DNN24 DXJ10:DXJ24 EHF10:EHF24 ERB10:ERB24 FAX10:FAX24 FKT10:FKT24 FUP10:FUP24 GEL10:GEL24 GOH10:GOH24 GYD10:GYD24 HHZ10:HHZ24 HRV10:HRV24 IBR10:IBR24 ILN10:ILN24 IVJ10:IVJ24 JFF10:JFF24 JPB10:JPB24 JYX10:JYX24 KIT10:KIT24 KSP10:KSP24 LCL10:LCL24 LMH10:LMH24 LWD10:LWD24 MFZ10:MFZ24 MPV10:MPV24 MZR10:MZR24 NJN10:NJN24 NTJ10:NTJ24 ODF10:ODF24 ONB10:ONB24 OWX10:OWX24 PGT10:PGT24 PQP10:PQP24 QAL10:QAL24 QKH10:QKH24 QUD10:QUD24 RDZ10:RDZ24 RNV10:RNV24 RXR10:RXR24 SHN10:SHN24 SRJ10:SRJ24 TBF10:TBF24 TLB10:TLB24 TUX10:TUX24 UET10:UET24 UOP10:UOP24 UYL10:UYL24 VIH10:VIH24 VSD10:VSD24 WBZ10:WBZ24 WLV10:WLV24 WVR10:WVR24 J65546:J65560 JF65546:JF65560 TB65546:TB65560 ACX65546:ACX65560 AMT65546:AMT65560 AWP65546:AWP65560 BGL65546:BGL65560 BQH65546:BQH65560 CAD65546:CAD65560 CJZ65546:CJZ65560 CTV65546:CTV65560 DDR65546:DDR65560 DNN65546:DNN65560 DXJ65546:DXJ65560 EHF65546:EHF65560 ERB65546:ERB65560 FAX65546:FAX65560 FKT65546:FKT65560 FUP65546:FUP65560 GEL65546:GEL65560 GOH65546:GOH65560 GYD65546:GYD65560 HHZ65546:HHZ65560 HRV65546:HRV65560 IBR65546:IBR65560 ILN65546:ILN65560 IVJ65546:IVJ65560 JFF65546:JFF65560 JPB65546:JPB65560 JYX65546:JYX65560 KIT65546:KIT65560 KSP65546:KSP65560 LCL65546:LCL65560 LMH65546:LMH65560 LWD65546:LWD65560 MFZ65546:MFZ65560 MPV65546:MPV65560 MZR65546:MZR65560 NJN65546:NJN65560 NTJ65546:NTJ65560 ODF65546:ODF65560 ONB65546:ONB65560 OWX65546:OWX65560 PGT65546:PGT65560 PQP65546:PQP65560 QAL65546:QAL65560 QKH65546:QKH65560 QUD65546:QUD65560 RDZ65546:RDZ65560 RNV65546:RNV65560 RXR65546:RXR65560 SHN65546:SHN65560 SRJ65546:SRJ65560 TBF65546:TBF65560 TLB65546:TLB65560 TUX65546:TUX65560 UET65546:UET65560 UOP65546:UOP65560 UYL65546:UYL65560 VIH65546:VIH65560 VSD65546:VSD65560 WBZ65546:WBZ65560 WLV65546:WLV65560 WVR65546:WVR65560 J131082:J131096 JF131082:JF131096 TB131082:TB131096 ACX131082:ACX131096 AMT131082:AMT131096 AWP131082:AWP131096 BGL131082:BGL131096 BQH131082:BQH131096 CAD131082:CAD131096 CJZ131082:CJZ131096 CTV131082:CTV131096 DDR131082:DDR131096 DNN131082:DNN131096 DXJ131082:DXJ131096 EHF131082:EHF131096 ERB131082:ERB131096 FAX131082:FAX131096 FKT131082:FKT131096 FUP131082:FUP131096 GEL131082:GEL131096 GOH131082:GOH131096 GYD131082:GYD131096 HHZ131082:HHZ131096 HRV131082:HRV131096 IBR131082:IBR131096 ILN131082:ILN131096 IVJ131082:IVJ131096 JFF131082:JFF131096 JPB131082:JPB131096 JYX131082:JYX131096 KIT131082:KIT131096 KSP131082:KSP131096 LCL131082:LCL131096 LMH131082:LMH131096 LWD131082:LWD131096 MFZ131082:MFZ131096 MPV131082:MPV131096 MZR131082:MZR131096 NJN131082:NJN131096 NTJ131082:NTJ131096 ODF131082:ODF131096 ONB131082:ONB131096 OWX131082:OWX131096 PGT131082:PGT131096 PQP131082:PQP131096 QAL131082:QAL131096 QKH131082:QKH131096 QUD131082:QUD131096 RDZ131082:RDZ131096 RNV131082:RNV131096 RXR131082:RXR131096 SHN131082:SHN131096 SRJ131082:SRJ131096 TBF131082:TBF131096 TLB131082:TLB131096 TUX131082:TUX131096 UET131082:UET131096 UOP131082:UOP131096 UYL131082:UYL131096 VIH131082:VIH131096 VSD131082:VSD131096 WBZ131082:WBZ131096 WLV131082:WLV131096 WVR131082:WVR131096 J196618:J196632 JF196618:JF196632 TB196618:TB196632 ACX196618:ACX196632 AMT196618:AMT196632 AWP196618:AWP196632 BGL196618:BGL196632 BQH196618:BQH196632 CAD196618:CAD196632 CJZ196618:CJZ196632 CTV196618:CTV196632 DDR196618:DDR196632 DNN196618:DNN196632 DXJ196618:DXJ196632 EHF196618:EHF196632 ERB196618:ERB196632 FAX196618:FAX196632 FKT196618:FKT196632 FUP196618:FUP196632 GEL196618:GEL196632 GOH196618:GOH196632 GYD196618:GYD196632 HHZ196618:HHZ196632 HRV196618:HRV196632 IBR196618:IBR196632 ILN196618:ILN196632 IVJ196618:IVJ196632 JFF196618:JFF196632 JPB196618:JPB196632 JYX196618:JYX196632 KIT196618:KIT196632 KSP196618:KSP196632 LCL196618:LCL196632 LMH196618:LMH196632 LWD196618:LWD196632 MFZ196618:MFZ196632 MPV196618:MPV196632 MZR196618:MZR196632 NJN196618:NJN196632 NTJ196618:NTJ196632 ODF196618:ODF196632 ONB196618:ONB196632 OWX196618:OWX196632 PGT196618:PGT196632 PQP196618:PQP196632 QAL196618:QAL196632 QKH196618:QKH196632 QUD196618:QUD196632 RDZ196618:RDZ196632 RNV196618:RNV196632 RXR196618:RXR196632 SHN196618:SHN196632 SRJ196618:SRJ196632 TBF196618:TBF196632 TLB196618:TLB196632 TUX196618:TUX196632 UET196618:UET196632 UOP196618:UOP196632 UYL196618:UYL196632 VIH196618:VIH196632 VSD196618:VSD196632 WBZ196618:WBZ196632 WLV196618:WLV196632 WVR196618:WVR196632 J262154:J262168 JF262154:JF262168 TB262154:TB262168 ACX262154:ACX262168 AMT262154:AMT262168 AWP262154:AWP262168 BGL262154:BGL262168 BQH262154:BQH262168 CAD262154:CAD262168 CJZ262154:CJZ262168 CTV262154:CTV262168 DDR262154:DDR262168 DNN262154:DNN262168 DXJ262154:DXJ262168 EHF262154:EHF262168 ERB262154:ERB262168 FAX262154:FAX262168 FKT262154:FKT262168 FUP262154:FUP262168 GEL262154:GEL262168 GOH262154:GOH262168 GYD262154:GYD262168 HHZ262154:HHZ262168 HRV262154:HRV262168 IBR262154:IBR262168 ILN262154:ILN262168 IVJ262154:IVJ262168 JFF262154:JFF262168 JPB262154:JPB262168 JYX262154:JYX262168 KIT262154:KIT262168 KSP262154:KSP262168 LCL262154:LCL262168 LMH262154:LMH262168 LWD262154:LWD262168 MFZ262154:MFZ262168 MPV262154:MPV262168 MZR262154:MZR262168 NJN262154:NJN262168 NTJ262154:NTJ262168 ODF262154:ODF262168 ONB262154:ONB262168 OWX262154:OWX262168 PGT262154:PGT262168 PQP262154:PQP262168 QAL262154:QAL262168 QKH262154:QKH262168 QUD262154:QUD262168 RDZ262154:RDZ262168 RNV262154:RNV262168 RXR262154:RXR262168 SHN262154:SHN262168 SRJ262154:SRJ262168 TBF262154:TBF262168 TLB262154:TLB262168 TUX262154:TUX262168 UET262154:UET262168 UOP262154:UOP262168 UYL262154:UYL262168 VIH262154:VIH262168 VSD262154:VSD262168 WBZ262154:WBZ262168 WLV262154:WLV262168 WVR262154:WVR262168 J327690:J327704 JF327690:JF327704 TB327690:TB327704 ACX327690:ACX327704 AMT327690:AMT327704 AWP327690:AWP327704 BGL327690:BGL327704 BQH327690:BQH327704 CAD327690:CAD327704 CJZ327690:CJZ327704 CTV327690:CTV327704 DDR327690:DDR327704 DNN327690:DNN327704 DXJ327690:DXJ327704 EHF327690:EHF327704 ERB327690:ERB327704 FAX327690:FAX327704 FKT327690:FKT327704 FUP327690:FUP327704 GEL327690:GEL327704 GOH327690:GOH327704 GYD327690:GYD327704 HHZ327690:HHZ327704 HRV327690:HRV327704 IBR327690:IBR327704 ILN327690:ILN327704 IVJ327690:IVJ327704 JFF327690:JFF327704 JPB327690:JPB327704 JYX327690:JYX327704 KIT327690:KIT327704 KSP327690:KSP327704 LCL327690:LCL327704 LMH327690:LMH327704 LWD327690:LWD327704 MFZ327690:MFZ327704 MPV327690:MPV327704 MZR327690:MZR327704 NJN327690:NJN327704 NTJ327690:NTJ327704 ODF327690:ODF327704 ONB327690:ONB327704 OWX327690:OWX327704 PGT327690:PGT327704 PQP327690:PQP327704 QAL327690:QAL327704 QKH327690:QKH327704 QUD327690:QUD327704 RDZ327690:RDZ327704 RNV327690:RNV327704 RXR327690:RXR327704 SHN327690:SHN327704 SRJ327690:SRJ327704 TBF327690:TBF327704 TLB327690:TLB327704 TUX327690:TUX327704 UET327690:UET327704 UOP327690:UOP327704 UYL327690:UYL327704 VIH327690:VIH327704 VSD327690:VSD327704 WBZ327690:WBZ327704 WLV327690:WLV327704 WVR327690:WVR327704 J393226:J393240 JF393226:JF393240 TB393226:TB393240 ACX393226:ACX393240 AMT393226:AMT393240 AWP393226:AWP393240 BGL393226:BGL393240 BQH393226:BQH393240 CAD393226:CAD393240 CJZ393226:CJZ393240 CTV393226:CTV393240 DDR393226:DDR393240 DNN393226:DNN393240 DXJ393226:DXJ393240 EHF393226:EHF393240 ERB393226:ERB393240 FAX393226:FAX393240 FKT393226:FKT393240 FUP393226:FUP393240 GEL393226:GEL393240 GOH393226:GOH393240 GYD393226:GYD393240 HHZ393226:HHZ393240 HRV393226:HRV393240 IBR393226:IBR393240 ILN393226:ILN393240 IVJ393226:IVJ393240 JFF393226:JFF393240 JPB393226:JPB393240 JYX393226:JYX393240 KIT393226:KIT393240 KSP393226:KSP393240 LCL393226:LCL393240 LMH393226:LMH393240 LWD393226:LWD393240 MFZ393226:MFZ393240 MPV393226:MPV393240 MZR393226:MZR393240 NJN393226:NJN393240 NTJ393226:NTJ393240 ODF393226:ODF393240 ONB393226:ONB393240 OWX393226:OWX393240 PGT393226:PGT393240 PQP393226:PQP393240 QAL393226:QAL393240 QKH393226:QKH393240 QUD393226:QUD393240 RDZ393226:RDZ393240 RNV393226:RNV393240 RXR393226:RXR393240 SHN393226:SHN393240 SRJ393226:SRJ393240 TBF393226:TBF393240 TLB393226:TLB393240 TUX393226:TUX393240 UET393226:UET393240 UOP393226:UOP393240 UYL393226:UYL393240 VIH393226:VIH393240 VSD393226:VSD393240 WBZ393226:WBZ393240 WLV393226:WLV393240 WVR393226:WVR393240 J458762:J458776 JF458762:JF458776 TB458762:TB458776 ACX458762:ACX458776 AMT458762:AMT458776 AWP458762:AWP458776 BGL458762:BGL458776 BQH458762:BQH458776 CAD458762:CAD458776 CJZ458762:CJZ458776 CTV458762:CTV458776 DDR458762:DDR458776 DNN458762:DNN458776 DXJ458762:DXJ458776 EHF458762:EHF458776 ERB458762:ERB458776 FAX458762:FAX458776 FKT458762:FKT458776 FUP458762:FUP458776 GEL458762:GEL458776 GOH458762:GOH458776 GYD458762:GYD458776 HHZ458762:HHZ458776 HRV458762:HRV458776 IBR458762:IBR458776 ILN458762:ILN458776 IVJ458762:IVJ458776 JFF458762:JFF458776 JPB458762:JPB458776 JYX458762:JYX458776 KIT458762:KIT458776 KSP458762:KSP458776 LCL458762:LCL458776 LMH458762:LMH458776 LWD458762:LWD458776 MFZ458762:MFZ458776 MPV458762:MPV458776 MZR458762:MZR458776 NJN458762:NJN458776 NTJ458762:NTJ458776 ODF458762:ODF458776 ONB458762:ONB458776 OWX458762:OWX458776 PGT458762:PGT458776 PQP458762:PQP458776 QAL458762:QAL458776 QKH458762:QKH458776 QUD458762:QUD458776 RDZ458762:RDZ458776 RNV458762:RNV458776 RXR458762:RXR458776 SHN458762:SHN458776 SRJ458762:SRJ458776 TBF458762:TBF458776 TLB458762:TLB458776 TUX458762:TUX458776 UET458762:UET458776 UOP458762:UOP458776 UYL458762:UYL458776 VIH458762:VIH458776 VSD458762:VSD458776 WBZ458762:WBZ458776 WLV458762:WLV458776 WVR458762:WVR458776 J524298:J524312 JF524298:JF524312 TB524298:TB524312 ACX524298:ACX524312 AMT524298:AMT524312 AWP524298:AWP524312 BGL524298:BGL524312 BQH524298:BQH524312 CAD524298:CAD524312 CJZ524298:CJZ524312 CTV524298:CTV524312 DDR524298:DDR524312 DNN524298:DNN524312 DXJ524298:DXJ524312 EHF524298:EHF524312 ERB524298:ERB524312 FAX524298:FAX524312 FKT524298:FKT524312 FUP524298:FUP524312 GEL524298:GEL524312 GOH524298:GOH524312 GYD524298:GYD524312 HHZ524298:HHZ524312 HRV524298:HRV524312 IBR524298:IBR524312 ILN524298:ILN524312 IVJ524298:IVJ524312 JFF524298:JFF524312 JPB524298:JPB524312 JYX524298:JYX524312 KIT524298:KIT524312 KSP524298:KSP524312 LCL524298:LCL524312 LMH524298:LMH524312 LWD524298:LWD524312 MFZ524298:MFZ524312 MPV524298:MPV524312 MZR524298:MZR524312 NJN524298:NJN524312 NTJ524298:NTJ524312 ODF524298:ODF524312 ONB524298:ONB524312 OWX524298:OWX524312 PGT524298:PGT524312 PQP524298:PQP524312 QAL524298:QAL524312 QKH524298:QKH524312 QUD524298:QUD524312 RDZ524298:RDZ524312 RNV524298:RNV524312 RXR524298:RXR524312 SHN524298:SHN524312 SRJ524298:SRJ524312 TBF524298:TBF524312 TLB524298:TLB524312 TUX524298:TUX524312 UET524298:UET524312 UOP524298:UOP524312 UYL524298:UYL524312 VIH524298:VIH524312 VSD524298:VSD524312 WBZ524298:WBZ524312 WLV524298:WLV524312 WVR524298:WVR524312 J589834:J589848 JF589834:JF589848 TB589834:TB589848 ACX589834:ACX589848 AMT589834:AMT589848 AWP589834:AWP589848 BGL589834:BGL589848 BQH589834:BQH589848 CAD589834:CAD589848 CJZ589834:CJZ589848 CTV589834:CTV589848 DDR589834:DDR589848 DNN589834:DNN589848 DXJ589834:DXJ589848 EHF589834:EHF589848 ERB589834:ERB589848 FAX589834:FAX589848 FKT589834:FKT589848 FUP589834:FUP589848 GEL589834:GEL589848 GOH589834:GOH589848 GYD589834:GYD589848 HHZ589834:HHZ589848 HRV589834:HRV589848 IBR589834:IBR589848 ILN589834:ILN589848 IVJ589834:IVJ589848 JFF589834:JFF589848 JPB589834:JPB589848 JYX589834:JYX589848 KIT589834:KIT589848 KSP589834:KSP589848 LCL589834:LCL589848 LMH589834:LMH589848 LWD589834:LWD589848 MFZ589834:MFZ589848 MPV589834:MPV589848 MZR589834:MZR589848 NJN589834:NJN589848 NTJ589834:NTJ589848 ODF589834:ODF589848 ONB589834:ONB589848 OWX589834:OWX589848 PGT589834:PGT589848 PQP589834:PQP589848 QAL589834:QAL589848 QKH589834:QKH589848 QUD589834:QUD589848 RDZ589834:RDZ589848 RNV589834:RNV589848 RXR589834:RXR589848 SHN589834:SHN589848 SRJ589834:SRJ589848 TBF589834:TBF589848 TLB589834:TLB589848 TUX589834:TUX589848 UET589834:UET589848 UOP589834:UOP589848 UYL589834:UYL589848 VIH589834:VIH589848 VSD589834:VSD589848 WBZ589834:WBZ589848 WLV589834:WLV589848 WVR589834:WVR589848 J655370:J655384 JF655370:JF655384 TB655370:TB655384 ACX655370:ACX655384 AMT655370:AMT655384 AWP655370:AWP655384 BGL655370:BGL655384 BQH655370:BQH655384 CAD655370:CAD655384 CJZ655370:CJZ655384 CTV655370:CTV655384 DDR655370:DDR655384 DNN655370:DNN655384 DXJ655370:DXJ655384 EHF655370:EHF655384 ERB655370:ERB655384 FAX655370:FAX655384 FKT655370:FKT655384 FUP655370:FUP655384 GEL655370:GEL655384 GOH655370:GOH655384 GYD655370:GYD655384 HHZ655370:HHZ655384 HRV655370:HRV655384 IBR655370:IBR655384 ILN655370:ILN655384 IVJ655370:IVJ655384 JFF655370:JFF655384 JPB655370:JPB655384 JYX655370:JYX655384 KIT655370:KIT655384 KSP655370:KSP655384 LCL655370:LCL655384 LMH655370:LMH655384 LWD655370:LWD655384 MFZ655370:MFZ655384 MPV655370:MPV655384 MZR655370:MZR655384 NJN655370:NJN655384 NTJ655370:NTJ655384 ODF655370:ODF655384 ONB655370:ONB655384 OWX655370:OWX655384 PGT655370:PGT655384 PQP655370:PQP655384 QAL655370:QAL655384 QKH655370:QKH655384 QUD655370:QUD655384 RDZ655370:RDZ655384 RNV655370:RNV655384 RXR655370:RXR655384 SHN655370:SHN655384 SRJ655370:SRJ655384 TBF655370:TBF655384 TLB655370:TLB655384 TUX655370:TUX655384 UET655370:UET655384 UOP655370:UOP655384 UYL655370:UYL655384 VIH655370:VIH655384 VSD655370:VSD655384 WBZ655370:WBZ655384 WLV655370:WLV655384 WVR655370:WVR655384 J720906:J720920 JF720906:JF720920 TB720906:TB720920 ACX720906:ACX720920 AMT720906:AMT720920 AWP720906:AWP720920 BGL720906:BGL720920 BQH720906:BQH720920 CAD720906:CAD720920 CJZ720906:CJZ720920 CTV720906:CTV720920 DDR720906:DDR720920 DNN720906:DNN720920 DXJ720906:DXJ720920 EHF720906:EHF720920 ERB720906:ERB720920 FAX720906:FAX720920 FKT720906:FKT720920 FUP720906:FUP720920 GEL720906:GEL720920 GOH720906:GOH720920 GYD720906:GYD720920 HHZ720906:HHZ720920 HRV720906:HRV720920 IBR720906:IBR720920 ILN720906:ILN720920 IVJ720906:IVJ720920 JFF720906:JFF720920 JPB720906:JPB720920 JYX720906:JYX720920 KIT720906:KIT720920 KSP720906:KSP720920 LCL720906:LCL720920 LMH720906:LMH720920 LWD720906:LWD720920 MFZ720906:MFZ720920 MPV720906:MPV720920 MZR720906:MZR720920 NJN720906:NJN720920 NTJ720906:NTJ720920 ODF720906:ODF720920 ONB720906:ONB720920 OWX720906:OWX720920 PGT720906:PGT720920 PQP720906:PQP720920 QAL720906:QAL720920 QKH720906:QKH720920 QUD720906:QUD720920 RDZ720906:RDZ720920 RNV720906:RNV720920 RXR720906:RXR720920 SHN720906:SHN720920 SRJ720906:SRJ720920 TBF720906:TBF720920 TLB720906:TLB720920 TUX720906:TUX720920 UET720906:UET720920 UOP720906:UOP720920 UYL720906:UYL720920 VIH720906:VIH720920 VSD720906:VSD720920 WBZ720906:WBZ720920 WLV720906:WLV720920 WVR720906:WVR720920 J786442:J786456 JF786442:JF786456 TB786442:TB786456 ACX786442:ACX786456 AMT786442:AMT786456 AWP786442:AWP786456 BGL786442:BGL786456 BQH786442:BQH786456 CAD786442:CAD786456 CJZ786442:CJZ786456 CTV786442:CTV786456 DDR786442:DDR786456 DNN786442:DNN786456 DXJ786442:DXJ786456 EHF786442:EHF786456 ERB786442:ERB786456 FAX786442:FAX786456 FKT786442:FKT786456 FUP786442:FUP786456 GEL786442:GEL786456 GOH786442:GOH786456 GYD786442:GYD786456 HHZ786442:HHZ786456 HRV786442:HRV786456 IBR786442:IBR786456 ILN786442:ILN786456 IVJ786442:IVJ786456 JFF786442:JFF786456 JPB786442:JPB786456 JYX786442:JYX786456 KIT786442:KIT786456 KSP786442:KSP786456 LCL786442:LCL786456 LMH786442:LMH786456 LWD786442:LWD786456 MFZ786442:MFZ786456 MPV786442:MPV786456 MZR786442:MZR786456 NJN786442:NJN786456 NTJ786442:NTJ786456 ODF786442:ODF786456 ONB786442:ONB786456 OWX786442:OWX786456 PGT786442:PGT786456 PQP786442:PQP786456 QAL786442:QAL786456 QKH786442:QKH786456 QUD786442:QUD786456 RDZ786442:RDZ786456 RNV786442:RNV786456 RXR786442:RXR786456 SHN786442:SHN786456 SRJ786442:SRJ786456 TBF786442:TBF786456 TLB786442:TLB786456 TUX786442:TUX786456 UET786442:UET786456 UOP786442:UOP786456 UYL786442:UYL786456 VIH786442:VIH786456 VSD786442:VSD786456 WBZ786442:WBZ786456 WLV786442:WLV786456 WVR786442:WVR786456 J851978:J851992 JF851978:JF851992 TB851978:TB851992 ACX851978:ACX851992 AMT851978:AMT851992 AWP851978:AWP851992 BGL851978:BGL851992 BQH851978:BQH851992 CAD851978:CAD851992 CJZ851978:CJZ851992 CTV851978:CTV851992 DDR851978:DDR851992 DNN851978:DNN851992 DXJ851978:DXJ851992 EHF851978:EHF851992 ERB851978:ERB851992 FAX851978:FAX851992 FKT851978:FKT851992 FUP851978:FUP851992 GEL851978:GEL851992 GOH851978:GOH851992 GYD851978:GYD851992 HHZ851978:HHZ851992 HRV851978:HRV851992 IBR851978:IBR851992 ILN851978:ILN851992 IVJ851978:IVJ851992 JFF851978:JFF851992 JPB851978:JPB851992 JYX851978:JYX851992 KIT851978:KIT851992 KSP851978:KSP851992 LCL851978:LCL851992 LMH851978:LMH851992 LWD851978:LWD851992 MFZ851978:MFZ851992 MPV851978:MPV851992 MZR851978:MZR851992 NJN851978:NJN851992 NTJ851978:NTJ851992 ODF851978:ODF851992 ONB851978:ONB851992 OWX851978:OWX851992 PGT851978:PGT851992 PQP851978:PQP851992 QAL851978:QAL851992 QKH851978:QKH851992 QUD851978:QUD851992 RDZ851978:RDZ851992 RNV851978:RNV851992 RXR851978:RXR851992 SHN851978:SHN851992 SRJ851978:SRJ851992 TBF851978:TBF851992 TLB851978:TLB851992 TUX851978:TUX851992 UET851978:UET851992 UOP851978:UOP851992 UYL851978:UYL851992 VIH851978:VIH851992 VSD851978:VSD851992 WBZ851978:WBZ851992 WLV851978:WLV851992 WVR851978:WVR851992 J917514:J917528 JF917514:JF917528 TB917514:TB917528 ACX917514:ACX917528 AMT917514:AMT917528 AWP917514:AWP917528 BGL917514:BGL917528 BQH917514:BQH917528 CAD917514:CAD917528 CJZ917514:CJZ917528 CTV917514:CTV917528 DDR917514:DDR917528 DNN917514:DNN917528 DXJ917514:DXJ917528 EHF917514:EHF917528 ERB917514:ERB917528 FAX917514:FAX917528 FKT917514:FKT917528 FUP917514:FUP917528 GEL917514:GEL917528 GOH917514:GOH917528 GYD917514:GYD917528 HHZ917514:HHZ917528 HRV917514:HRV917528 IBR917514:IBR917528 ILN917514:ILN917528 IVJ917514:IVJ917528 JFF917514:JFF917528 JPB917514:JPB917528 JYX917514:JYX917528 KIT917514:KIT917528 KSP917514:KSP917528 LCL917514:LCL917528 LMH917514:LMH917528 LWD917514:LWD917528 MFZ917514:MFZ917528 MPV917514:MPV917528 MZR917514:MZR917528 NJN917514:NJN917528 NTJ917514:NTJ917528 ODF917514:ODF917528 ONB917514:ONB917528 OWX917514:OWX917528 PGT917514:PGT917528 PQP917514:PQP917528 QAL917514:QAL917528 QKH917514:QKH917528 QUD917514:QUD917528 RDZ917514:RDZ917528 RNV917514:RNV917528 RXR917514:RXR917528 SHN917514:SHN917528 SRJ917514:SRJ917528 TBF917514:TBF917528 TLB917514:TLB917528 TUX917514:TUX917528 UET917514:UET917528 UOP917514:UOP917528 UYL917514:UYL917528 VIH917514:VIH917528 VSD917514:VSD917528 WBZ917514:WBZ917528 WLV917514:WLV917528 WVR917514:WVR917528 J983050:J983064 JF983050:JF983064 TB983050:TB983064 ACX983050:ACX983064 AMT983050:AMT983064 AWP983050:AWP983064 BGL983050:BGL983064 BQH983050:BQH983064 CAD983050:CAD983064 CJZ983050:CJZ983064 CTV983050:CTV983064 DDR983050:DDR983064 DNN983050:DNN983064 DXJ983050:DXJ983064 EHF983050:EHF983064 ERB983050:ERB983064 FAX983050:FAX983064 FKT983050:FKT983064 FUP983050:FUP983064 GEL983050:GEL983064 GOH983050:GOH983064 GYD983050:GYD983064 HHZ983050:HHZ983064 HRV983050:HRV983064 IBR983050:IBR983064 ILN983050:ILN983064 IVJ983050:IVJ983064 JFF983050:JFF983064 JPB983050:JPB983064 JYX983050:JYX983064 KIT983050:KIT983064 KSP983050:KSP983064 LCL983050:LCL983064 LMH983050:LMH983064 LWD983050:LWD983064 MFZ983050:MFZ983064 MPV983050:MPV983064 MZR983050:MZR983064 NJN983050:NJN983064 NTJ983050:NTJ983064 ODF983050:ODF983064 ONB983050:ONB983064 OWX983050:OWX983064 PGT983050:PGT983064 PQP983050:PQP983064 QAL983050:QAL983064 QKH983050:QKH983064 QUD983050:QUD983064 RDZ983050:RDZ983064 RNV983050:RNV983064 RXR983050:RXR983064 SHN983050:SHN983064 SRJ983050:SRJ983064 TBF983050:TBF983064 TLB983050:TLB983064 TUX983050:TUX983064 UET983050:UET983064 UOP983050:UOP983064 UYL983050:UYL983064 VIH983050:VIH983064 VSD983050:VSD983064 WBZ983050:WBZ983064 WLV983050:WLV983064" xr:uid="{00000000-0002-0000-0F00-000008000000}">
      <formula1>33329</formula1>
    </dataValidation>
    <dataValidation type="decimal" errorStyle="information" allowBlank="1" showInputMessage="1" showErrorMessage="1" errorTitle="ΜΕΓΑΛΟ ΠΟΣΟ" error="Το ποσό του ΜΗΝΙΑΙΟΥ ΕΠΙΔΟΜΑΤΟΣ/ΑΠΟΚΟΠΗΣ είτε υπερβαίνει του ποσού των 2.000 είτε είναι αρνητικό._x000a_Βεβαιωθείται ότι είναι το ορθό ΜΗΝΙΑΙΟ ΠΟΣΟ ΣΤΟ ΟΡΘΟ ΝΟΜΙΣΜΑ (Ευρώ ή Λίρες)." promptTitle="ΜΗΝΙΑΙΟ ΠΟΣΟ ΕΠΙΔΟΜΑΤΟΣ/ΑΠΟΚΟΠΗΣ" prompt="Καταχωρίστε το ΜΗΝΙΑΙΟ ποσό του επιδόματος ή της αποκοπής._x000a_ΠΡΟΣΟΧΗ:-_x000a_Για περιόδους μέχρι 31/12/2007 καταχωρίστε τα ποσά σε ΛΙΡΕΣ,_x000a_Για περιόδους από 1/1/2008 καταχωρίστε σε ΞΕΧΩΡΙΣΤΗ ΓΡΑΜΜΗ τα ποσά σε ΕΥΡΩ." sqref="WVP983050:WVP983064 JD10:JD24 SZ10:SZ24 ACV10:ACV24 AMR10:AMR24 AWN10:AWN24 BGJ10:BGJ24 BQF10:BQF24 CAB10:CAB24 CJX10:CJX24 CTT10:CTT24 DDP10:DDP24 DNL10:DNL24 DXH10:DXH24 EHD10:EHD24 EQZ10:EQZ24 FAV10:FAV24 FKR10:FKR24 FUN10:FUN24 GEJ10:GEJ24 GOF10:GOF24 GYB10:GYB24 HHX10:HHX24 HRT10:HRT24 IBP10:IBP24 ILL10:ILL24 IVH10:IVH24 JFD10:JFD24 JOZ10:JOZ24 JYV10:JYV24 KIR10:KIR24 KSN10:KSN24 LCJ10:LCJ24 LMF10:LMF24 LWB10:LWB24 MFX10:MFX24 MPT10:MPT24 MZP10:MZP24 NJL10:NJL24 NTH10:NTH24 ODD10:ODD24 OMZ10:OMZ24 OWV10:OWV24 PGR10:PGR24 PQN10:PQN24 QAJ10:QAJ24 QKF10:QKF24 QUB10:QUB24 RDX10:RDX24 RNT10:RNT24 RXP10:RXP24 SHL10:SHL24 SRH10:SRH24 TBD10:TBD24 TKZ10:TKZ24 TUV10:TUV24 UER10:UER24 UON10:UON24 UYJ10:UYJ24 VIF10:VIF24 VSB10:VSB24 WBX10:WBX24 WLT10:WLT24 WVP10:WVP24 H65546:H65560 JD65546:JD65560 SZ65546:SZ65560 ACV65546:ACV65560 AMR65546:AMR65560 AWN65546:AWN65560 BGJ65546:BGJ65560 BQF65546:BQF65560 CAB65546:CAB65560 CJX65546:CJX65560 CTT65546:CTT65560 DDP65546:DDP65560 DNL65546:DNL65560 DXH65546:DXH65560 EHD65546:EHD65560 EQZ65546:EQZ65560 FAV65546:FAV65560 FKR65546:FKR65560 FUN65546:FUN65560 GEJ65546:GEJ65560 GOF65546:GOF65560 GYB65546:GYB65560 HHX65546:HHX65560 HRT65546:HRT65560 IBP65546:IBP65560 ILL65546:ILL65560 IVH65546:IVH65560 JFD65546:JFD65560 JOZ65546:JOZ65560 JYV65546:JYV65560 KIR65546:KIR65560 KSN65546:KSN65560 LCJ65546:LCJ65560 LMF65546:LMF65560 LWB65546:LWB65560 MFX65546:MFX65560 MPT65546:MPT65560 MZP65546:MZP65560 NJL65546:NJL65560 NTH65546:NTH65560 ODD65546:ODD65560 OMZ65546:OMZ65560 OWV65546:OWV65560 PGR65546:PGR65560 PQN65546:PQN65560 QAJ65546:QAJ65560 QKF65546:QKF65560 QUB65546:QUB65560 RDX65546:RDX65560 RNT65546:RNT65560 RXP65546:RXP65560 SHL65546:SHL65560 SRH65546:SRH65560 TBD65546:TBD65560 TKZ65546:TKZ65560 TUV65546:TUV65560 UER65546:UER65560 UON65546:UON65560 UYJ65546:UYJ65560 VIF65546:VIF65560 VSB65546:VSB65560 WBX65546:WBX65560 WLT65546:WLT65560 WVP65546:WVP65560 H131082:H131096 JD131082:JD131096 SZ131082:SZ131096 ACV131082:ACV131096 AMR131082:AMR131096 AWN131082:AWN131096 BGJ131082:BGJ131096 BQF131082:BQF131096 CAB131082:CAB131096 CJX131082:CJX131096 CTT131082:CTT131096 DDP131082:DDP131096 DNL131082:DNL131096 DXH131082:DXH131096 EHD131082:EHD131096 EQZ131082:EQZ131096 FAV131082:FAV131096 FKR131082:FKR131096 FUN131082:FUN131096 GEJ131082:GEJ131096 GOF131082:GOF131096 GYB131082:GYB131096 HHX131082:HHX131096 HRT131082:HRT131096 IBP131082:IBP131096 ILL131082:ILL131096 IVH131082:IVH131096 JFD131082:JFD131096 JOZ131082:JOZ131096 JYV131082:JYV131096 KIR131082:KIR131096 KSN131082:KSN131096 LCJ131082:LCJ131096 LMF131082:LMF131096 LWB131082:LWB131096 MFX131082:MFX131096 MPT131082:MPT131096 MZP131082:MZP131096 NJL131082:NJL131096 NTH131082:NTH131096 ODD131082:ODD131096 OMZ131082:OMZ131096 OWV131082:OWV131096 PGR131082:PGR131096 PQN131082:PQN131096 QAJ131082:QAJ131096 QKF131082:QKF131096 QUB131082:QUB131096 RDX131082:RDX131096 RNT131082:RNT131096 RXP131082:RXP131096 SHL131082:SHL131096 SRH131082:SRH131096 TBD131082:TBD131096 TKZ131082:TKZ131096 TUV131082:TUV131096 UER131082:UER131096 UON131082:UON131096 UYJ131082:UYJ131096 VIF131082:VIF131096 VSB131082:VSB131096 WBX131082:WBX131096 WLT131082:WLT131096 WVP131082:WVP131096 H196618:H196632 JD196618:JD196632 SZ196618:SZ196632 ACV196618:ACV196632 AMR196618:AMR196632 AWN196618:AWN196632 BGJ196618:BGJ196632 BQF196618:BQF196632 CAB196618:CAB196632 CJX196618:CJX196632 CTT196618:CTT196632 DDP196618:DDP196632 DNL196618:DNL196632 DXH196618:DXH196632 EHD196618:EHD196632 EQZ196618:EQZ196632 FAV196618:FAV196632 FKR196618:FKR196632 FUN196618:FUN196632 GEJ196618:GEJ196632 GOF196618:GOF196632 GYB196618:GYB196632 HHX196618:HHX196632 HRT196618:HRT196632 IBP196618:IBP196632 ILL196618:ILL196632 IVH196618:IVH196632 JFD196618:JFD196632 JOZ196618:JOZ196632 JYV196618:JYV196632 KIR196618:KIR196632 KSN196618:KSN196632 LCJ196618:LCJ196632 LMF196618:LMF196632 LWB196618:LWB196632 MFX196618:MFX196632 MPT196618:MPT196632 MZP196618:MZP196632 NJL196618:NJL196632 NTH196618:NTH196632 ODD196618:ODD196632 OMZ196618:OMZ196632 OWV196618:OWV196632 PGR196618:PGR196632 PQN196618:PQN196632 QAJ196618:QAJ196632 QKF196618:QKF196632 QUB196618:QUB196632 RDX196618:RDX196632 RNT196618:RNT196632 RXP196618:RXP196632 SHL196618:SHL196632 SRH196618:SRH196632 TBD196618:TBD196632 TKZ196618:TKZ196632 TUV196618:TUV196632 UER196618:UER196632 UON196618:UON196632 UYJ196618:UYJ196632 VIF196618:VIF196632 VSB196618:VSB196632 WBX196618:WBX196632 WLT196618:WLT196632 WVP196618:WVP196632 H262154:H262168 JD262154:JD262168 SZ262154:SZ262168 ACV262154:ACV262168 AMR262154:AMR262168 AWN262154:AWN262168 BGJ262154:BGJ262168 BQF262154:BQF262168 CAB262154:CAB262168 CJX262154:CJX262168 CTT262154:CTT262168 DDP262154:DDP262168 DNL262154:DNL262168 DXH262154:DXH262168 EHD262154:EHD262168 EQZ262154:EQZ262168 FAV262154:FAV262168 FKR262154:FKR262168 FUN262154:FUN262168 GEJ262154:GEJ262168 GOF262154:GOF262168 GYB262154:GYB262168 HHX262154:HHX262168 HRT262154:HRT262168 IBP262154:IBP262168 ILL262154:ILL262168 IVH262154:IVH262168 JFD262154:JFD262168 JOZ262154:JOZ262168 JYV262154:JYV262168 KIR262154:KIR262168 KSN262154:KSN262168 LCJ262154:LCJ262168 LMF262154:LMF262168 LWB262154:LWB262168 MFX262154:MFX262168 MPT262154:MPT262168 MZP262154:MZP262168 NJL262154:NJL262168 NTH262154:NTH262168 ODD262154:ODD262168 OMZ262154:OMZ262168 OWV262154:OWV262168 PGR262154:PGR262168 PQN262154:PQN262168 QAJ262154:QAJ262168 QKF262154:QKF262168 QUB262154:QUB262168 RDX262154:RDX262168 RNT262154:RNT262168 RXP262154:RXP262168 SHL262154:SHL262168 SRH262154:SRH262168 TBD262154:TBD262168 TKZ262154:TKZ262168 TUV262154:TUV262168 UER262154:UER262168 UON262154:UON262168 UYJ262154:UYJ262168 VIF262154:VIF262168 VSB262154:VSB262168 WBX262154:WBX262168 WLT262154:WLT262168 WVP262154:WVP262168 H327690:H327704 JD327690:JD327704 SZ327690:SZ327704 ACV327690:ACV327704 AMR327690:AMR327704 AWN327690:AWN327704 BGJ327690:BGJ327704 BQF327690:BQF327704 CAB327690:CAB327704 CJX327690:CJX327704 CTT327690:CTT327704 DDP327690:DDP327704 DNL327690:DNL327704 DXH327690:DXH327704 EHD327690:EHD327704 EQZ327690:EQZ327704 FAV327690:FAV327704 FKR327690:FKR327704 FUN327690:FUN327704 GEJ327690:GEJ327704 GOF327690:GOF327704 GYB327690:GYB327704 HHX327690:HHX327704 HRT327690:HRT327704 IBP327690:IBP327704 ILL327690:ILL327704 IVH327690:IVH327704 JFD327690:JFD327704 JOZ327690:JOZ327704 JYV327690:JYV327704 KIR327690:KIR327704 KSN327690:KSN327704 LCJ327690:LCJ327704 LMF327690:LMF327704 LWB327690:LWB327704 MFX327690:MFX327704 MPT327690:MPT327704 MZP327690:MZP327704 NJL327690:NJL327704 NTH327690:NTH327704 ODD327690:ODD327704 OMZ327690:OMZ327704 OWV327690:OWV327704 PGR327690:PGR327704 PQN327690:PQN327704 QAJ327690:QAJ327704 QKF327690:QKF327704 QUB327690:QUB327704 RDX327690:RDX327704 RNT327690:RNT327704 RXP327690:RXP327704 SHL327690:SHL327704 SRH327690:SRH327704 TBD327690:TBD327704 TKZ327690:TKZ327704 TUV327690:TUV327704 UER327690:UER327704 UON327690:UON327704 UYJ327690:UYJ327704 VIF327690:VIF327704 VSB327690:VSB327704 WBX327690:WBX327704 WLT327690:WLT327704 WVP327690:WVP327704 H393226:H393240 JD393226:JD393240 SZ393226:SZ393240 ACV393226:ACV393240 AMR393226:AMR393240 AWN393226:AWN393240 BGJ393226:BGJ393240 BQF393226:BQF393240 CAB393226:CAB393240 CJX393226:CJX393240 CTT393226:CTT393240 DDP393226:DDP393240 DNL393226:DNL393240 DXH393226:DXH393240 EHD393226:EHD393240 EQZ393226:EQZ393240 FAV393226:FAV393240 FKR393226:FKR393240 FUN393226:FUN393240 GEJ393226:GEJ393240 GOF393226:GOF393240 GYB393226:GYB393240 HHX393226:HHX393240 HRT393226:HRT393240 IBP393226:IBP393240 ILL393226:ILL393240 IVH393226:IVH393240 JFD393226:JFD393240 JOZ393226:JOZ393240 JYV393226:JYV393240 KIR393226:KIR393240 KSN393226:KSN393240 LCJ393226:LCJ393240 LMF393226:LMF393240 LWB393226:LWB393240 MFX393226:MFX393240 MPT393226:MPT393240 MZP393226:MZP393240 NJL393226:NJL393240 NTH393226:NTH393240 ODD393226:ODD393240 OMZ393226:OMZ393240 OWV393226:OWV393240 PGR393226:PGR393240 PQN393226:PQN393240 QAJ393226:QAJ393240 QKF393226:QKF393240 QUB393226:QUB393240 RDX393226:RDX393240 RNT393226:RNT393240 RXP393226:RXP393240 SHL393226:SHL393240 SRH393226:SRH393240 TBD393226:TBD393240 TKZ393226:TKZ393240 TUV393226:TUV393240 UER393226:UER393240 UON393226:UON393240 UYJ393226:UYJ393240 VIF393226:VIF393240 VSB393226:VSB393240 WBX393226:WBX393240 WLT393226:WLT393240 WVP393226:WVP393240 H458762:H458776 JD458762:JD458776 SZ458762:SZ458776 ACV458762:ACV458776 AMR458762:AMR458776 AWN458762:AWN458776 BGJ458762:BGJ458776 BQF458762:BQF458776 CAB458762:CAB458776 CJX458762:CJX458776 CTT458762:CTT458776 DDP458762:DDP458776 DNL458762:DNL458776 DXH458762:DXH458776 EHD458762:EHD458776 EQZ458762:EQZ458776 FAV458762:FAV458776 FKR458762:FKR458776 FUN458762:FUN458776 GEJ458762:GEJ458776 GOF458762:GOF458776 GYB458762:GYB458776 HHX458762:HHX458776 HRT458762:HRT458776 IBP458762:IBP458776 ILL458762:ILL458776 IVH458762:IVH458776 JFD458762:JFD458776 JOZ458762:JOZ458776 JYV458762:JYV458776 KIR458762:KIR458776 KSN458762:KSN458776 LCJ458762:LCJ458776 LMF458762:LMF458776 LWB458762:LWB458776 MFX458762:MFX458776 MPT458762:MPT458776 MZP458762:MZP458776 NJL458762:NJL458776 NTH458762:NTH458776 ODD458762:ODD458776 OMZ458762:OMZ458776 OWV458762:OWV458776 PGR458762:PGR458776 PQN458762:PQN458776 QAJ458762:QAJ458776 QKF458762:QKF458776 QUB458762:QUB458776 RDX458762:RDX458776 RNT458762:RNT458776 RXP458762:RXP458776 SHL458762:SHL458776 SRH458762:SRH458776 TBD458762:TBD458776 TKZ458762:TKZ458776 TUV458762:TUV458776 UER458762:UER458776 UON458762:UON458776 UYJ458762:UYJ458776 VIF458762:VIF458776 VSB458762:VSB458776 WBX458762:WBX458776 WLT458762:WLT458776 WVP458762:WVP458776 H524298:H524312 JD524298:JD524312 SZ524298:SZ524312 ACV524298:ACV524312 AMR524298:AMR524312 AWN524298:AWN524312 BGJ524298:BGJ524312 BQF524298:BQF524312 CAB524298:CAB524312 CJX524298:CJX524312 CTT524298:CTT524312 DDP524298:DDP524312 DNL524298:DNL524312 DXH524298:DXH524312 EHD524298:EHD524312 EQZ524298:EQZ524312 FAV524298:FAV524312 FKR524298:FKR524312 FUN524298:FUN524312 GEJ524298:GEJ524312 GOF524298:GOF524312 GYB524298:GYB524312 HHX524298:HHX524312 HRT524298:HRT524312 IBP524298:IBP524312 ILL524298:ILL524312 IVH524298:IVH524312 JFD524298:JFD524312 JOZ524298:JOZ524312 JYV524298:JYV524312 KIR524298:KIR524312 KSN524298:KSN524312 LCJ524298:LCJ524312 LMF524298:LMF524312 LWB524298:LWB524312 MFX524298:MFX524312 MPT524298:MPT524312 MZP524298:MZP524312 NJL524298:NJL524312 NTH524298:NTH524312 ODD524298:ODD524312 OMZ524298:OMZ524312 OWV524298:OWV524312 PGR524298:PGR524312 PQN524298:PQN524312 QAJ524298:QAJ524312 QKF524298:QKF524312 QUB524298:QUB524312 RDX524298:RDX524312 RNT524298:RNT524312 RXP524298:RXP524312 SHL524298:SHL524312 SRH524298:SRH524312 TBD524298:TBD524312 TKZ524298:TKZ524312 TUV524298:TUV524312 UER524298:UER524312 UON524298:UON524312 UYJ524298:UYJ524312 VIF524298:VIF524312 VSB524298:VSB524312 WBX524298:WBX524312 WLT524298:WLT524312 WVP524298:WVP524312 H589834:H589848 JD589834:JD589848 SZ589834:SZ589848 ACV589834:ACV589848 AMR589834:AMR589848 AWN589834:AWN589848 BGJ589834:BGJ589848 BQF589834:BQF589848 CAB589834:CAB589848 CJX589834:CJX589848 CTT589834:CTT589848 DDP589834:DDP589848 DNL589834:DNL589848 DXH589834:DXH589848 EHD589834:EHD589848 EQZ589834:EQZ589848 FAV589834:FAV589848 FKR589834:FKR589848 FUN589834:FUN589848 GEJ589834:GEJ589848 GOF589834:GOF589848 GYB589834:GYB589848 HHX589834:HHX589848 HRT589834:HRT589848 IBP589834:IBP589848 ILL589834:ILL589848 IVH589834:IVH589848 JFD589834:JFD589848 JOZ589834:JOZ589848 JYV589834:JYV589848 KIR589834:KIR589848 KSN589834:KSN589848 LCJ589834:LCJ589848 LMF589834:LMF589848 LWB589834:LWB589848 MFX589834:MFX589848 MPT589834:MPT589848 MZP589834:MZP589848 NJL589834:NJL589848 NTH589834:NTH589848 ODD589834:ODD589848 OMZ589834:OMZ589848 OWV589834:OWV589848 PGR589834:PGR589848 PQN589834:PQN589848 QAJ589834:QAJ589848 QKF589834:QKF589848 QUB589834:QUB589848 RDX589834:RDX589848 RNT589834:RNT589848 RXP589834:RXP589848 SHL589834:SHL589848 SRH589834:SRH589848 TBD589834:TBD589848 TKZ589834:TKZ589848 TUV589834:TUV589848 UER589834:UER589848 UON589834:UON589848 UYJ589834:UYJ589848 VIF589834:VIF589848 VSB589834:VSB589848 WBX589834:WBX589848 WLT589834:WLT589848 WVP589834:WVP589848 H655370:H655384 JD655370:JD655384 SZ655370:SZ655384 ACV655370:ACV655384 AMR655370:AMR655384 AWN655370:AWN655384 BGJ655370:BGJ655384 BQF655370:BQF655384 CAB655370:CAB655384 CJX655370:CJX655384 CTT655370:CTT655384 DDP655370:DDP655384 DNL655370:DNL655384 DXH655370:DXH655384 EHD655370:EHD655384 EQZ655370:EQZ655384 FAV655370:FAV655384 FKR655370:FKR655384 FUN655370:FUN655384 GEJ655370:GEJ655384 GOF655370:GOF655384 GYB655370:GYB655384 HHX655370:HHX655384 HRT655370:HRT655384 IBP655370:IBP655384 ILL655370:ILL655384 IVH655370:IVH655384 JFD655370:JFD655384 JOZ655370:JOZ655384 JYV655370:JYV655384 KIR655370:KIR655384 KSN655370:KSN655384 LCJ655370:LCJ655384 LMF655370:LMF655384 LWB655370:LWB655384 MFX655370:MFX655384 MPT655370:MPT655384 MZP655370:MZP655384 NJL655370:NJL655384 NTH655370:NTH655384 ODD655370:ODD655384 OMZ655370:OMZ655384 OWV655370:OWV655384 PGR655370:PGR655384 PQN655370:PQN655384 QAJ655370:QAJ655384 QKF655370:QKF655384 QUB655370:QUB655384 RDX655370:RDX655384 RNT655370:RNT655384 RXP655370:RXP655384 SHL655370:SHL655384 SRH655370:SRH655384 TBD655370:TBD655384 TKZ655370:TKZ655384 TUV655370:TUV655384 UER655370:UER655384 UON655370:UON655384 UYJ655370:UYJ655384 VIF655370:VIF655384 VSB655370:VSB655384 WBX655370:WBX655384 WLT655370:WLT655384 WVP655370:WVP655384 H720906:H720920 JD720906:JD720920 SZ720906:SZ720920 ACV720906:ACV720920 AMR720906:AMR720920 AWN720906:AWN720920 BGJ720906:BGJ720920 BQF720906:BQF720920 CAB720906:CAB720920 CJX720906:CJX720920 CTT720906:CTT720920 DDP720906:DDP720920 DNL720906:DNL720920 DXH720906:DXH720920 EHD720906:EHD720920 EQZ720906:EQZ720920 FAV720906:FAV720920 FKR720906:FKR720920 FUN720906:FUN720920 GEJ720906:GEJ720920 GOF720906:GOF720920 GYB720906:GYB720920 HHX720906:HHX720920 HRT720906:HRT720920 IBP720906:IBP720920 ILL720906:ILL720920 IVH720906:IVH720920 JFD720906:JFD720920 JOZ720906:JOZ720920 JYV720906:JYV720920 KIR720906:KIR720920 KSN720906:KSN720920 LCJ720906:LCJ720920 LMF720906:LMF720920 LWB720906:LWB720920 MFX720906:MFX720920 MPT720906:MPT720920 MZP720906:MZP720920 NJL720906:NJL720920 NTH720906:NTH720920 ODD720906:ODD720920 OMZ720906:OMZ720920 OWV720906:OWV720920 PGR720906:PGR720920 PQN720906:PQN720920 QAJ720906:QAJ720920 QKF720906:QKF720920 QUB720906:QUB720920 RDX720906:RDX720920 RNT720906:RNT720920 RXP720906:RXP720920 SHL720906:SHL720920 SRH720906:SRH720920 TBD720906:TBD720920 TKZ720906:TKZ720920 TUV720906:TUV720920 UER720906:UER720920 UON720906:UON720920 UYJ720906:UYJ720920 VIF720906:VIF720920 VSB720906:VSB720920 WBX720906:WBX720920 WLT720906:WLT720920 WVP720906:WVP720920 H786442:H786456 JD786442:JD786456 SZ786442:SZ786456 ACV786442:ACV786456 AMR786442:AMR786456 AWN786442:AWN786456 BGJ786442:BGJ786456 BQF786442:BQF786456 CAB786442:CAB786456 CJX786442:CJX786456 CTT786442:CTT786456 DDP786442:DDP786456 DNL786442:DNL786456 DXH786442:DXH786456 EHD786442:EHD786456 EQZ786442:EQZ786456 FAV786442:FAV786456 FKR786442:FKR786456 FUN786442:FUN786456 GEJ786442:GEJ786456 GOF786442:GOF786456 GYB786442:GYB786456 HHX786442:HHX786456 HRT786442:HRT786456 IBP786442:IBP786456 ILL786442:ILL786456 IVH786442:IVH786456 JFD786442:JFD786456 JOZ786442:JOZ786456 JYV786442:JYV786456 KIR786442:KIR786456 KSN786442:KSN786456 LCJ786442:LCJ786456 LMF786442:LMF786456 LWB786442:LWB786456 MFX786442:MFX786456 MPT786442:MPT786456 MZP786442:MZP786456 NJL786442:NJL786456 NTH786442:NTH786456 ODD786442:ODD786456 OMZ786442:OMZ786456 OWV786442:OWV786456 PGR786442:PGR786456 PQN786442:PQN786456 QAJ786442:QAJ786456 QKF786442:QKF786456 QUB786442:QUB786456 RDX786442:RDX786456 RNT786442:RNT786456 RXP786442:RXP786456 SHL786442:SHL786456 SRH786442:SRH786456 TBD786442:TBD786456 TKZ786442:TKZ786456 TUV786442:TUV786456 UER786442:UER786456 UON786442:UON786456 UYJ786442:UYJ786456 VIF786442:VIF786456 VSB786442:VSB786456 WBX786442:WBX786456 WLT786442:WLT786456 WVP786442:WVP786456 H851978:H851992 JD851978:JD851992 SZ851978:SZ851992 ACV851978:ACV851992 AMR851978:AMR851992 AWN851978:AWN851992 BGJ851978:BGJ851992 BQF851978:BQF851992 CAB851978:CAB851992 CJX851978:CJX851992 CTT851978:CTT851992 DDP851978:DDP851992 DNL851978:DNL851992 DXH851978:DXH851992 EHD851978:EHD851992 EQZ851978:EQZ851992 FAV851978:FAV851992 FKR851978:FKR851992 FUN851978:FUN851992 GEJ851978:GEJ851992 GOF851978:GOF851992 GYB851978:GYB851992 HHX851978:HHX851992 HRT851978:HRT851992 IBP851978:IBP851992 ILL851978:ILL851992 IVH851978:IVH851992 JFD851978:JFD851992 JOZ851978:JOZ851992 JYV851978:JYV851992 KIR851978:KIR851992 KSN851978:KSN851992 LCJ851978:LCJ851992 LMF851978:LMF851992 LWB851978:LWB851992 MFX851978:MFX851992 MPT851978:MPT851992 MZP851978:MZP851992 NJL851978:NJL851992 NTH851978:NTH851992 ODD851978:ODD851992 OMZ851978:OMZ851992 OWV851978:OWV851992 PGR851978:PGR851992 PQN851978:PQN851992 QAJ851978:QAJ851992 QKF851978:QKF851992 QUB851978:QUB851992 RDX851978:RDX851992 RNT851978:RNT851992 RXP851978:RXP851992 SHL851978:SHL851992 SRH851978:SRH851992 TBD851978:TBD851992 TKZ851978:TKZ851992 TUV851978:TUV851992 UER851978:UER851992 UON851978:UON851992 UYJ851978:UYJ851992 VIF851978:VIF851992 VSB851978:VSB851992 WBX851978:WBX851992 WLT851978:WLT851992 WVP851978:WVP851992 H917514:H917528 JD917514:JD917528 SZ917514:SZ917528 ACV917514:ACV917528 AMR917514:AMR917528 AWN917514:AWN917528 BGJ917514:BGJ917528 BQF917514:BQF917528 CAB917514:CAB917528 CJX917514:CJX917528 CTT917514:CTT917528 DDP917514:DDP917528 DNL917514:DNL917528 DXH917514:DXH917528 EHD917514:EHD917528 EQZ917514:EQZ917528 FAV917514:FAV917528 FKR917514:FKR917528 FUN917514:FUN917528 GEJ917514:GEJ917528 GOF917514:GOF917528 GYB917514:GYB917528 HHX917514:HHX917528 HRT917514:HRT917528 IBP917514:IBP917528 ILL917514:ILL917528 IVH917514:IVH917528 JFD917514:JFD917528 JOZ917514:JOZ917528 JYV917514:JYV917528 KIR917514:KIR917528 KSN917514:KSN917528 LCJ917514:LCJ917528 LMF917514:LMF917528 LWB917514:LWB917528 MFX917514:MFX917528 MPT917514:MPT917528 MZP917514:MZP917528 NJL917514:NJL917528 NTH917514:NTH917528 ODD917514:ODD917528 OMZ917514:OMZ917528 OWV917514:OWV917528 PGR917514:PGR917528 PQN917514:PQN917528 QAJ917514:QAJ917528 QKF917514:QKF917528 QUB917514:QUB917528 RDX917514:RDX917528 RNT917514:RNT917528 RXP917514:RXP917528 SHL917514:SHL917528 SRH917514:SRH917528 TBD917514:TBD917528 TKZ917514:TKZ917528 TUV917514:TUV917528 UER917514:UER917528 UON917514:UON917528 UYJ917514:UYJ917528 VIF917514:VIF917528 VSB917514:VSB917528 WBX917514:WBX917528 WLT917514:WLT917528 WVP917514:WVP917528 H983050:H983064 JD983050:JD983064 SZ983050:SZ983064 ACV983050:ACV983064 AMR983050:AMR983064 AWN983050:AWN983064 BGJ983050:BGJ983064 BQF983050:BQF983064 CAB983050:CAB983064 CJX983050:CJX983064 CTT983050:CTT983064 DDP983050:DDP983064 DNL983050:DNL983064 DXH983050:DXH983064 EHD983050:EHD983064 EQZ983050:EQZ983064 FAV983050:FAV983064 FKR983050:FKR983064 FUN983050:FUN983064 GEJ983050:GEJ983064 GOF983050:GOF983064 GYB983050:GYB983064 HHX983050:HHX983064 HRT983050:HRT983064 IBP983050:IBP983064 ILL983050:ILL983064 IVH983050:IVH983064 JFD983050:JFD983064 JOZ983050:JOZ983064 JYV983050:JYV983064 KIR983050:KIR983064 KSN983050:KSN983064 LCJ983050:LCJ983064 LMF983050:LMF983064 LWB983050:LWB983064 MFX983050:MFX983064 MPT983050:MPT983064 MZP983050:MZP983064 NJL983050:NJL983064 NTH983050:NTH983064 ODD983050:ODD983064 OMZ983050:OMZ983064 OWV983050:OWV983064 PGR983050:PGR983064 PQN983050:PQN983064 QAJ983050:QAJ983064 QKF983050:QKF983064 QUB983050:QUB983064 RDX983050:RDX983064 RNT983050:RNT983064 RXP983050:RXP983064 SHL983050:SHL983064 SRH983050:SRH983064 TBD983050:TBD983064 TKZ983050:TKZ983064 TUV983050:TUV983064 UER983050:UER983064 UON983050:UON983064 UYJ983050:UYJ983064 VIF983050:VIF983064 VSB983050:VSB983064 WBX983050:WBX983064 WLT983050:WLT983064" xr:uid="{00000000-0002-0000-0F00-000009000000}">
      <formula1>1</formula1>
      <formula2>2000</formula2>
    </dataValidation>
    <dataValidation allowBlank="1" showInputMessage="1" showErrorMessage="1" promptTitle="ΟΝΟΜΑ" prompt="Καταχωρίστε το ονοματεπώνυμο του υπαλλήλου." sqref="WVL983050:WVL983064 IZ10:IZ24 SV10:SV24 ACR10:ACR24 AMN10:AMN24 AWJ10:AWJ24 BGF10:BGF24 BQB10:BQB24 BZX10:BZX24 CJT10:CJT24 CTP10:CTP24 DDL10:DDL24 DNH10:DNH24 DXD10:DXD24 EGZ10:EGZ24 EQV10:EQV24 FAR10:FAR24 FKN10:FKN24 FUJ10:FUJ24 GEF10:GEF24 GOB10:GOB24 GXX10:GXX24 HHT10:HHT24 HRP10:HRP24 IBL10:IBL24 ILH10:ILH24 IVD10:IVD24 JEZ10:JEZ24 JOV10:JOV24 JYR10:JYR24 KIN10:KIN24 KSJ10:KSJ24 LCF10:LCF24 LMB10:LMB24 LVX10:LVX24 MFT10:MFT24 MPP10:MPP24 MZL10:MZL24 NJH10:NJH24 NTD10:NTD24 OCZ10:OCZ24 OMV10:OMV24 OWR10:OWR24 PGN10:PGN24 PQJ10:PQJ24 QAF10:QAF24 QKB10:QKB24 QTX10:QTX24 RDT10:RDT24 RNP10:RNP24 RXL10:RXL24 SHH10:SHH24 SRD10:SRD24 TAZ10:TAZ24 TKV10:TKV24 TUR10:TUR24 UEN10:UEN24 UOJ10:UOJ24 UYF10:UYF24 VIB10:VIB24 VRX10:VRX24 WBT10:WBT24 WLP10:WLP24 WVL10:WVL24 D65546:D65560 IZ65546:IZ65560 SV65546:SV65560 ACR65546:ACR65560 AMN65546:AMN65560 AWJ65546:AWJ65560 BGF65546:BGF65560 BQB65546:BQB65560 BZX65546:BZX65560 CJT65546:CJT65560 CTP65546:CTP65560 DDL65546:DDL65560 DNH65546:DNH65560 DXD65546:DXD65560 EGZ65546:EGZ65560 EQV65546:EQV65560 FAR65546:FAR65560 FKN65546:FKN65560 FUJ65546:FUJ65560 GEF65546:GEF65560 GOB65546:GOB65560 GXX65546:GXX65560 HHT65546:HHT65560 HRP65546:HRP65560 IBL65546:IBL65560 ILH65546:ILH65560 IVD65546:IVD65560 JEZ65546:JEZ65560 JOV65546:JOV65560 JYR65546:JYR65560 KIN65546:KIN65560 KSJ65546:KSJ65560 LCF65546:LCF65560 LMB65546:LMB65560 LVX65546:LVX65560 MFT65546:MFT65560 MPP65546:MPP65560 MZL65546:MZL65560 NJH65546:NJH65560 NTD65546:NTD65560 OCZ65546:OCZ65560 OMV65546:OMV65560 OWR65546:OWR65560 PGN65546:PGN65560 PQJ65546:PQJ65560 QAF65546:QAF65560 QKB65546:QKB65560 QTX65546:QTX65560 RDT65546:RDT65560 RNP65546:RNP65560 RXL65546:RXL65560 SHH65546:SHH65560 SRD65546:SRD65560 TAZ65546:TAZ65560 TKV65546:TKV65560 TUR65546:TUR65560 UEN65546:UEN65560 UOJ65546:UOJ65560 UYF65546:UYF65560 VIB65546:VIB65560 VRX65546:VRX65560 WBT65546:WBT65560 WLP65546:WLP65560 WVL65546:WVL65560 D131082:D131096 IZ131082:IZ131096 SV131082:SV131096 ACR131082:ACR131096 AMN131082:AMN131096 AWJ131082:AWJ131096 BGF131082:BGF131096 BQB131082:BQB131096 BZX131082:BZX131096 CJT131082:CJT131096 CTP131082:CTP131096 DDL131082:DDL131096 DNH131082:DNH131096 DXD131082:DXD131096 EGZ131082:EGZ131096 EQV131082:EQV131096 FAR131082:FAR131096 FKN131082:FKN131096 FUJ131082:FUJ131096 GEF131082:GEF131096 GOB131082:GOB131096 GXX131082:GXX131096 HHT131082:HHT131096 HRP131082:HRP131096 IBL131082:IBL131096 ILH131082:ILH131096 IVD131082:IVD131096 JEZ131082:JEZ131096 JOV131082:JOV131096 JYR131082:JYR131096 KIN131082:KIN131096 KSJ131082:KSJ131096 LCF131082:LCF131096 LMB131082:LMB131096 LVX131082:LVX131096 MFT131082:MFT131096 MPP131082:MPP131096 MZL131082:MZL131096 NJH131082:NJH131096 NTD131082:NTD131096 OCZ131082:OCZ131096 OMV131082:OMV131096 OWR131082:OWR131096 PGN131082:PGN131096 PQJ131082:PQJ131096 QAF131082:QAF131096 QKB131082:QKB131096 QTX131082:QTX131096 RDT131082:RDT131096 RNP131082:RNP131096 RXL131082:RXL131096 SHH131082:SHH131096 SRD131082:SRD131096 TAZ131082:TAZ131096 TKV131082:TKV131096 TUR131082:TUR131096 UEN131082:UEN131096 UOJ131082:UOJ131096 UYF131082:UYF131096 VIB131082:VIB131096 VRX131082:VRX131096 WBT131082:WBT131096 WLP131082:WLP131096 WVL131082:WVL131096 D196618:D196632 IZ196618:IZ196632 SV196618:SV196632 ACR196618:ACR196632 AMN196618:AMN196632 AWJ196618:AWJ196632 BGF196618:BGF196632 BQB196618:BQB196632 BZX196618:BZX196632 CJT196618:CJT196632 CTP196618:CTP196632 DDL196618:DDL196632 DNH196618:DNH196632 DXD196618:DXD196632 EGZ196618:EGZ196632 EQV196618:EQV196632 FAR196618:FAR196632 FKN196618:FKN196632 FUJ196618:FUJ196632 GEF196618:GEF196632 GOB196618:GOB196632 GXX196618:GXX196632 HHT196618:HHT196632 HRP196618:HRP196632 IBL196618:IBL196632 ILH196618:ILH196632 IVD196618:IVD196632 JEZ196618:JEZ196632 JOV196618:JOV196632 JYR196618:JYR196632 KIN196618:KIN196632 KSJ196618:KSJ196632 LCF196618:LCF196632 LMB196618:LMB196632 LVX196618:LVX196632 MFT196618:MFT196632 MPP196618:MPP196632 MZL196618:MZL196632 NJH196618:NJH196632 NTD196618:NTD196632 OCZ196618:OCZ196632 OMV196618:OMV196632 OWR196618:OWR196632 PGN196618:PGN196632 PQJ196618:PQJ196632 QAF196618:QAF196632 QKB196618:QKB196632 QTX196618:QTX196632 RDT196618:RDT196632 RNP196618:RNP196632 RXL196618:RXL196632 SHH196618:SHH196632 SRD196618:SRD196632 TAZ196618:TAZ196632 TKV196618:TKV196632 TUR196618:TUR196632 UEN196618:UEN196632 UOJ196618:UOJ196632 UYF196618:UYF196632 VIB196618:VIB196632 VRX196618:VRX196632 WBT196618:WBT196632 WLP196618:WLP196632 WVL196618:WVL196632 D262154:D262168 IZ262154:IZ262168 SV262154:SV262168 ACR262154:ACR262168 AMN262154:AMN262168 AWJ262154:AWJ262168 BGF262154:BGF262168 BQB262154:BQB262168 BZX262154:BZX262168 CJT262154:CJT262168 CTP262154:CTP262168 DDL262154:DDL262168 DNH262154:DNH262168 DXD262154:DXD262168 EGZ262154:EGZ262168 EQV262154:EQV262168 FAR262154:FAR262168 FKN262154:FKN262168 FUJ262154:FUJ262168 GEF262154:GEF262168 GOB262154:GOB262168 GXX262154:GXX262168 HHT262154:HHT262168 HRP262154:HRP262168 IBL262154:IBL262168 ILH262154:ILH262168 IVD262154:IVD262168 JEZ262154:JEZ262168 JOV262154:JOV262168 JYR262154:JYR262168 KIN262154:KIN262168 KSJ262154:KSJ262168 LCF262154:LCF262168 LMB262154:LMB262168 LVX262154:LVX262168 MFT262154:MFT262168 MPP262154:MPP262168 MZL262154:MZL262168 NJH262154:NJH262168 NTD262154:NTD262168 OCZ262154:OCZ262168 OMV262154:OMV262168 OWR262154:OWR262168 PGN262154:PGN262168 PQJ262154:PQJ262168 QAF262154:QAF262168 QKB262154:QKB262168 QTX262154:QTX262168 RDT262154:RDT262168 RNP262154:RNP262168 RXL262154:RXL262168 SHH262154:SHH262168 SRD262154:SRD262168 TAZ262154:TAZ262168 TKV262154:TKV262168 TUR262154:TUR262168 UEN262154:UEN262168 UOJ262154:UOJ262168 UYF262154:UYF262168 VIB262154:VIB262168 VRX262154:VRX262168 WBT262154:WBT262168 WLP262154:WLP262168 WVL262154:WVL262168 D327690:D327704 IZ327690:IZ327704 SV327690:SV327704 ACR327690:ACR327704 AMN327690:AMN327704 AWJ327690:AWJ327704 BGF327690:BGF327704 BQB327690:BQB327704 BZX327690:BZX327704 CJT327690:CJT327704 CTP327690:CTP327704 DDL327690:DDL327704 DNH327690:DNH327704 DXD327690:DXD327704 EGZ327690:EGZ327704 EQV327690:EQV327704 FAR327690:FAR327704 FKN327690:FKN327704 FUJ327690:FUJ327704 GEF327690:GEF327704 GOB327690:GOB327704 GXX327690:GXX327704 HHT327690:HHT327704 HRP327690:HRP327704 IBL327690:IBL327704 ILH327690:ILH327704 IVD327690:IVD327704 JEZ327690:JEZ327704 JOV327690:JOV327704 JYR327690:JYR327704 KIN327690:KIN327704 KSJ327690:KSJ327704 LCF327690:LCF327704 LMB327690:LMB327704 LVX327690:LVX327704 MFT327690:MFT327704 MPP327690:MPP327704 MZL327690:MZL327704 NJH327690:NJH327704 NTD327690:NTD327704 OCZ327690:OCZ327704 OMV327690:OMV327704 OWR327690:OWR327704 PGN327690:PGN327704 PQJ327690:PQJ327704 QAF327690:QAF327704 QKB327690:QKB327704 QTX327690:QTX327704 RDT327690:RDT327704 RNP327690:RNP327704 RXL327690:RXL327704 SHH327690:SHH327704 SRD327690:SRD327704 TAZ327690:TAZ327704 TKV327690:TKV327704 TUR327690:TUR327704 UEN327690:UEN327704 UOJ327690:UOJ327704 UYF327690:UYF327704 VIB327690:VIB327704 VRX327690:VRX327704 WBT327690:WBT327704 WLP327690:WLP327704 WVL327690:WVL327704 D393226:D393240 IZ393226:IZ393240 SV393226:SV393240 ACR393226:ACR393240 AMN393226:AMN393240 AWJ393226:AWJ393240 BGF393226:BGF393240 BQB393226:BQB393240 BZX393226:BZX393240 CJT393226:CJT393240 CTP393226:CTP393240 DDL393226:DDL393240 DNH393226:DNH393240 DXD393226:DXD393240 EGZ393226:EGZ393240 EQV393226:EQV393240 FAR393226:FAR393240 FKN393226:FKN393240 FUJ393226:FUJ393240 GEF393226:GEF393240 GOB393226:GOB393240 GXX393226:GXX393240 HHT393226:HHT393240 HRP393226:HRP393240 IBL393226:IBL393240 ILH393226:ILH393240 IVD393226:IVD393240 JEZ393226:JEZ393240 JOV393226:JOV393240 JYR393226:JYR393240 KIN393226:KIN393240 KSJ393226:KSJ393240 LCF393226:LCF393240 LMB393226:LMB393240 LVX393226:LVX393240 MFT393226:MFT393240 MPP393226:MPP393240 MZL393226:MZL393240 NJH393226:NJH393240 NTD393226:NTD393240 OCZ393226:OCZ393240 OMV393226:OMV393240 OWR393226:OWR393240 PGN393226:PGN393240 PQJ393226:PQJ393240 QAF393226:QAF393240 QKB393226:QKB393240 QTX393226:QTX393240 RDT393226:RDT393240 RNP393226:RNP393240 RXL393226:RXL393240 SHH393226:SHH393240 SRD393226:SRD393240 TAZ393226:TAZ393240 TKV393226:TKV393240 TUR393226:TUR393240 UEN393226:UEN393240 UOJ393226:UOJ393240 UYF393226:UYF393240 VIB393226:VIB393240 VRX393226:VRX393240 WBT393226:WBT393240 WLP393226:WLP393240 WVL393226:WVL393240 D458762:D458776 IZ458762:IZ458776 SV458762:SV458776 ACR458762:ACR458776 AMN458762:AMN458776 AWJ458762:AWJ458776 BGF458762:BGF458776 BQB458762:BQB458776 BZX458762:BZX458776 CJT458762:CJT458776 CTP458762:CTP458776 DDL458762:DDL458776 DNH458762:DNH458776 DXD458762:DXD458776 EGZ458762:EGZ458776 EQV458762:EQV458776 FAR458762:FAR458776 FKN458762:FKN458776 FUJ458762:FUJ458776 GEF458762:GEF458776 GOB458762:GOB458776 GXX458762:GXX458776 HHT458762:HHT458776 HRP458762:HRP458776 IBL458762:IBL458776 ILH458762:ILH458776 IVD458762:IVD458776 JEZ458762:JEZ458776 JOV458762:JOV458776 JYR458762:JYR458776 KIN458762:KIN458776 KSJ458762:KSJ458776 LCF458762:LCF458776 LMB458762:LMB458776 LVX458762:LVX458776 MFT458762:MFT458776 MPP458762:MPP458776 MZL458762:MZL458776 NJH458762:NJH458776 NTD458762:NTD458776 OCZ458762:OCZ458776 OMV458762:OMV458776 OWR458762:OWR458776 PGN458762:PGN458776 PQJ458762:PQJ458776 QAF458762:QAF458776 QKB458762:QKB458776 QTX458762:QTX458776 RDT458762:RDT458776 RNP458762:RNP458776 RXL458762:RXL458776 SHH458762:SHH458776 SRD458762:SRD458776 TAZ458762:TAZ458776 TKV458762:TKV458776 TUR458762:TUR458776 UEN458762:UEN458776 UOJ458762:UOJ458776 UYF458762:UYF458776 VIB458762:VIB458776 VRX458762:VRX458776 WBT458762:WBT458776 WLP458762:WLP458776 WVL458762:WVL458776 D524298:D524312 IZ524298:IZ524312 SV524298:SV524312 ACR524298:ACR524312 AMN524298:AMN524312 AWJ524298:AWJ524312 BGF524298:BGF524312 BQB524298:BQB524312 BZX524298:BZX524312 CJT524298:CJT524312 CTP524298:CTP524312 DDL524298:DDL524312 DNH524298:DNH524312 DXD524298:DXD524312 EGZ524298:EGZ524312 EQV524298:EQV524312 FAR524298:FAR524312 FKN524298:FKN524312 FUJ524298:FUJ524312 GEF524298:GEF524312 GOB524298:GOB524312 GXX524298:GXX524312 HHT524298:HHT524312 HRP524298:HRP524312 IBL524298:IBL524312 ILH524298:ILH524312 IVD524298:IVD524312 JEZ524298:JEZ524312 JOV524298:JOV524312 JYR524298:JYR524312 KIN524298:KIN524312 KSJ524298:KSJ524312 LCF524298:LCF524312 LMB524298:LMB524312 LVX524298:LVX524312 MFT524298:MFT524312 MPP524298:MPP524312 MZL524298:MZL524312 NJH524298:NJH524312 NTD524298:NTD524312 OCZ524298:OCZ524312 OMV524298:OMV524312 OWR524298:OWR524312 PGN524298:PGN524312 PQJ524298:PQJ524312 QAF524298:QAF524312 QKB524298:QKB524312 QTX524298:QTX524312 RDT524298:RDT524312 RNP524298:RNP524312 RXL524298:RXL524312 SHH524298:SHH524312 SRD524298:SRD524312 TAZ524298:TAZ524312 TKV524298:TKV524312 TUR524298:TUR524312 UEN524298:UEN524312 UOJ524298:UOJ524312 UYF524298:UYF524312 VIB524298:VIB524312 VRX524298:VRX524312 WBT524298:WBT524312 WLP524298:WLP524312 WVL524298:WVL524312 D589834:D589848 IZ589834:IZ589848 SV589834:SV589848 ACR589834:ACR589848 AMN589834:AMN589848 AWJ589834:AWJ589848 BGF589834:BGF589848 BQB589834:BQB589848 BZX589834:BZX589848 CJT589834:CJT589848 CTP589834:CTP589848 DDL589834:DDL589848 DNH589834:DNH589848 DXD589834:DXD589848 EGZ589834:EGZ589848 EQV589834:EQV589848 FAR589834:FAR589848 FKN589834:FKN589848 FUJ589834:FUJ589848 GEF589834:GEF589848 GOB589834:GOB589848 GXX589834:GXX589848 HHT589834:HHT589848 HRP589834:HRP589848 IBL589834:IBL589848 ILH589834:ILH589848 IVD589834:IVD589848 JEZ589834:JEZ589848 JOV589834:JOV589848 JYR589834:JYR589848 KIN589834:KIN589848 KSJ589834:KSJ589848 LCF589834:LCF589848 LMB589834:LMB589848 LVX589834:LVX589848 MFT589834:MFT589848 MPP589834:MPP589848 MZL589834:MZL589848 NJH589834:NJH589848 NTD589834:NTD589848 OCZ589834:OCZ589848 OMV589834:OMV589848 OWR589834:OWR589848 PGN589834:PGN589848 PQJ589834:PQJ589848 QAF589834:QAF589848 QKB589834:QKB589848 QTX589834:QTX589848 RDT589834:RDT589848 RNP589834:RNP589848 RXL589834:RXL589848 SHH589834:SHH589848 SRD589834:SRD589848 TAZ589834:TAZ589848 TKV589834:TKV589848 TUR589834:TUR589848 UEN589834:UEN589848 UOJ589834:UOJ589848 UYF589834:UYF589848 VIB589834:VIB589848 VRX589834:VRX589848 WBT589834:WBT589848 WLP589834:WLP589848 WVL589834:WVL589848 D655370:D655384 IZ655370:IZ655384 SV655370:SV655384 ACR655370:ACR655384 AMN655370:AMN655384 AWJ655370:AWJ655384 BGF655370:BGF655384 BQB655370:BQB655384 BZX655370:BZX655384 CJT655370:CJT655384 CTP655370:CTP655384 DDL655370:DDL655384 DNH655370:DNH655384 DXD655370:DXD655384 EGZ655370:EGZ655384 EQV655370:EQV655384 FAR655370:FAR655384 FKN655370:FKN655384 FUJ655370:FUJ655384 GEF655370:GEF655384 GOB655370:GOB655384 GXX655370:GXX655384 HHT655370:HHT655384 HRP655370:HRP655384 IBL655370:IBL655384 ILH655370:ILH655384 IVD655370:IVD655384 JEZ655370:JEZ655384 JOV655370:JOV655384 JYR655370:JYR655384 KIN655370:KIN655384 KSJ655370:KSJ655384 LCF655370:LCF655384 LMB655370:LMB655384 LVX655370:LVX655384 MFT655370:MFT655384 MPP655370:MPP655384 MZL655370:MZL655384 NJH655370:NJH655384 NTD655370:NTD655384 OCZ655370:OCZ655384 OMV655370:OMV655384 OWR655370:OWR655384 PGN655370:PGN655384 PQJ655370:PQJ655384 QAF655370:QAF655384 QKB655370:QKB655384 QTX655370:QTX655384 RDT655370:RDT655384 RNP655370:RNP655384 RXL655370:RXL655384 SHH655370:SHH655384 SRD655370:SRD655384 TAZ655370:TAZ655384 TKV655370:TKV655384 TUR655370:TUR655384 UEN655370:UEN655384 UOJ655370:UOJ655384 UYF655370:UYF655384 VIB655370:VIB655384 VRX655370:VRX655384 WBT655370:WBT655384 WLP655370:WLP655384 WVL655370:WVL655384 D720906:D720920 IZ720906:IZ720920 SV720906:SV720920 ACR720906:ACR720920 AMN720906:AMN720920 AWJ720906:AWJ720920 BGF720906:BGF720920 BQB720906:BQB720920 BZX720906:BZX720920 CJT720906:CJT720920 CTP720906:CTP720920 DDL720906:DDL720920 DNH720906:DNH720920 DXD720906:DXD720920 EGZ720906:EGZ720920 EQV720906:EQV720920 FAR720906:FAR720920 FKN720906:FKN720920 FUJ720906:FUJ720920 GEF720906:GEF720920 GOB720906:GOB720920 GXX720906:GXX720920 HHT720906:HHT720920 HRP720906:HRP720920 IBL720906:IBL720920 ILH720906:ILH720920 IVD720906:IVD720920 JEZ720906:JEZ720920 JOV720906:JOV720920 JYR720906:JYR720920 KIN720906:KIN720920 KSJ720906:KSJ720920 LCF720906:LCF720920 LMB720906:LMB720920 LVX720906:LVX720920 MFT720906:MFT720920 MPP720906:MPP720920 MZL720906:MZL720920 NJH720906:NJH720920 NTD720906:NTD720920 OCZ720906:OCZ720920 OMV720906:OMV720920 OWR720906:OWR720920 PGN720906:PGN720920 PQJ720906:PQJ720920 QAF720906:QAF720920 QKB720906:QKB720920 QTX720906:QTX720920 RDT720906:RDT720920 RNP720906:RNP720920 RXL720906:RXL720920 SHH720906:SHH720920 SRD720906:SRD720920 TAZ720906:TAZ720920 TKV720906:TKV720920 TUR720906:TUR720920 UEN720906:UEN720920 UOJ720906:UOJ720920 UYF720906:UYF720920 VIB720906:VIB720920 VRX720906:VRX720920 WBT720906:WBT720920 WLP720906:WLP720920 WVL720906:WVL720920 D786442:D786456 IZ786442:IZ786456 SV786442:SV786456 ACR786442:ACR786456 AMN786442:AMN786456 AWJ786442:AWJ786456 BGF786442:BGF786456 BQB786442:BQB786456 BZX786442:BZX786456 CJT786442:CJT786456 CTP786442:CTP786456 DDL786442:DDL786456 DNH786442:DNH786456 DXD786442:DXD786456 EGZ786442:EGZ786456 EQV786442:EQV786456 FAR786442:FAR786456 FKN786442:FKN786456 FUJ786442:FUJ786456 GEF786442:GEF786456 GOB786442:GOB786456 GXX786442:GXX786456 HHT786442:HHT786456 HRP786442:HRP786456 IBL786442:IBL786456 ILH786442:ILH786456 IVD786442:IVD786456 JEZ786442:JEZ786456 JOV786442:JOV786456 JYR786442:JYR786456 KIN786442:KIN786456 KSJ786442:KSJ786456 LCF786442:LCF786456 LMB786442:LMB786456 LVX786442:LVX786456 MFT786442:MFT786456 MPP786442:MPP786456 MZL786442:MZL786456 NJH786442:NJH786456 NTD786442:NTD786456 OCZ786442:OCZ786456 OMV786442:OMV786456 OWR786442:OWR786456 PGN786442:PGN786456 PQJ786442:PQJ786456 QAF786442:QAF786456 QKB786442:QKB786456 QTX786442:QTX786456 RDT786442:RDT786456 RNP786442:RNP786456 RXL786442:RXL786456 SHH786442:SHH786456 SRD786442:SRD786456 TAZ786442:TAZ786456 TKV786442:TKV786456 TUR786442:TUR786456 UEN786442:UEN786456 UOJ786442:UOJ786456 UYF786442:UYF786456 VIB786442:VIB786456 VRX786442:VRX786456 WBT786442:WBT786456 WLP786442:WLP786456 WVL786442:WVL786456 D851978:D851992 IZ851978:IZ851992 SV851978:SV851992 ACR851978:ACR851992 AMN851978:AMN851992 AWJ851978:AWJ851992 BGF851978:BGF851992 BQB851978:BQB851992 BZX851978:BZX851992 CJT851978:CJT851992 CTP851978:CTP851992 DDL851978:DDL851992 DNH851978:DNH851992 DXD851978:DXD851992 EGZ851978:EGZ851992 EQV851978:EQV851992 FAR851978:FAR851992 FKN851978:FKN851992 FUJ851978:FUJ851992 GEF851978:GEF851992 GOB851978:GOB851992 GXX851978:GXX851992 HHT851978:HHT851992 HRP851978:HRP851992 IBL851978:IBL851992 ILH851978:ILH851992 IVD851978:IVD851992 JEZ851978:JEZ851992 JOV851978:JOV851992 JYR851978:JYR851992 KIN851978:KIN851992 KSJ851978:KSJ851992 LCF851978:LCF851992 LMB851978:LMB851992 LVX851978:LVX851992 MFT851978:MFT851992 MPP851978:MPP851992 MZL851978:MZL851992 NJH851978:NJH851992 NTD851978:NTD851992 OCZ851978:OCZ851992 OMV851978:OMV851992 OWR851978:OWR851992 PGN851978:PGN851992 PQJ851978:PQJ851992 QAF851978:QAF851992 QKB851978:QKB851992 QTX851978:QTX851992 RDT851978:RDT851992 RNP851978:RNP851992 RXL851978:RXL851992 SHH851978:SHH851992 SRD851978:SRD851992 TAZ851978:TAZ851992 TKV851978:TKV851992 TUR851978:TUR851992 UEN851978:UEN851992 UOJ851978:UOJ851992 UYF851978:UYF851992 VIB851978:VIB851992 VRX851978:VRX851992 WBT851978:WBT851992 WLP851978:WLP851992 WVL851978:WVL851992 D917514:D917528 IZ917514:IZ917528 SV917514:SV917528 ACR917514:ACR917528 AMN917514:AMN917528 AWJ917514:AWJ917528 BGF917514:BGF917528 BQB917514:BQB917528 BZX917514:BZX917528 CJT917514:CJT917528 CTP917514:CTP917528 DDL917514:DDL917528 DNH917514:DNH917528 DXD917514:DXD917528 EGZ917514:EGZ917528 EQV917514:EQV917528 FAR917514:FAR917528 FKN917514:FKN917528 FUJ917514:FUJ917528 GEF917514:GEF917528 GOB917514:GOB917528 GXX917514:GXX917528 HHT917514:HHT917528 HRP917514:HRP917528 IBL917514:IBL917528 ILH917514:ILH917528 IVD917514:IVD917528 JEZ917514:JEZ917528 JOV917514:JOV917528 JYR917514:JYR917528 KIN917514:KIN917528 KSJ917514:KSJ917528 LCF917514:LCF917528 LMB917514:LMB917528 LVX917514:LVX917528 MFT917514:MFT917528 MPP917514:MPP917528 MZL917514:MZL917528 NJH917514:NJH917528 NTD917514:NTD917528 OCZ917514:OCZ917528 OMV917514:OMV917528 OWR917514:OWR917528 PGN917514:PGN917528 PQJ917514:PQJ917528 QAF917514:QAF917528 QKB917514:QKB917528 QTX917514:QTX917528 RDT917514:RDT917528 RNP917514:RNP917528 RXL917514:RXL917528 SHH917514:SHH917528 SRD917514:SRD917528 TAZ917514:TAZ917528 TKV917514:TKV917528 TUR917514:TUR917528 UEN917514:UEN917528 UOJ917514:UOJ917528 UYF917514:UYF917528 VIB917514:VIB917528 VRX917514:VRX917528 WBT917514:WBT917528 WLP917514:WLP917528 WVL917514:WVL917528 D983050:D983064 IZ983050:IZ983064 SV983050:SV983064 ACR983050:ACR983064 AMN983050:AMN983064 AWJ983050:AWJ983064 BGF983050:BGF983064 BQB983050:BQB983064 BZX983050:BZX983064 CJT983050:CJT983064 CTP983050:CTP983064 DDL983050:DDL983064 DNH983050:DNH983064 DXD983050:DXD983064 EGZ983050:EGZ983064 EQV983050:EQV983064 FAR983050:FAR983064 FKN983050:FKN983064 FUJ983050:FUJ983064 GEF983050:GEF983064 GOB983050:GOB983064 GXX983050:GXX983064 HHT983050:HHT983064 HRP983050:HRP983064 IBL983050:IBL983064 ILH983050:ILH983064 IVD983050:IVD983064 JEZ983050:JEZ983064 JOV983050:JOV983064 JYR983050:JYR983064 KIN983050:KIN983064 KSJ983050:KSJ983064 LCF983050:LCF983064 LMB983050:LMB983064 LVX983050:LVX983064 MFT983050:MFT983064 MPP983050:MPP983064 MZL983050:MZL983064 NJH983050:NJH983064 NTD983050:NTD983064 OCZ983050:OCZ983064 OMV983050:OMV983064 OWR983050:OWR983064 PGN983050:PGN983064 PQJ983050:PQJ983064 QAF983050:QAF983064 QKB983050:QKB983064 QTX983050:QTX983064 RDT983050:RDT983064 RNP983050:RNP983064 RXL983050:RXL983064 SHH983050:SHH983064 SRD983050:SRD983064 TAZ983050:TAZ983064 TKV983050:TKV983064 TUR983050:TUR983064 UEN983050:UEN983064 UOJ983050:UOJ983064 UYF983050:UYF983064 VIB983050:VIB983064 VRX983050:VRX983064 WBT983050:WBT983064 WLP983050:WLP983064" xr:uid="{00000000-0002-0000-0F00-00000A000000}"/>
    <dataValidation allowBlank="1" showInputMessage="1" showErrorMessage="1" promptTitle="ΥΠΟΥΡΓΕΙΟ/ΤΜΗΜΑ/ΥΠΗΡΕΣΙΑ" prompt="Αναγράψετε το Υπουργείο/Τμήμα/Υπηρεσία" sqref="D6:H6 IZ6:JD6 SV6:SZ6 ACR6:ACV6 AMN6:AMR6 AWJ6:AWN6 BGF6:BGJ6 BQB6:BQF6 BZX6:CAB6 CJT6:CJX6 CTP6:CTT6 DDL6:DDP6 DNH6:DNL6 DXD6:DXH6 EGZ6:EHD6 EQV6:EQZ6 FAR6:FAV6 FKN6:FKR6 FUJ6:FUN6 GEF6:GEJ6 GOB6:GOF6 GXX6:GYB6 HHT6:HHX6 HRP6:HRT6 IBL6:IBP6 ILH6:ILL6 IVD6:IVH6 JEZ6:JFD6 JOV6:JOZ6 JYR6:JYV6 KIN6:KIR6 KSJ6:KSN6 LCF6:LCJ6 LMB6:LMF6 LVX6:LWB6 MFT6:MFX6 MPP6:MPT6 MZL6:MZP6 NJH6:NJL6 NTD6:NTH6 OCZ6:ODD6 OMV6:OMZ6 OWR6:OWV6 PGN6:PGR6 PQJ6:PQN6 QAF6:QAJ6 QKB6:QKF6 QTX6:QUB6 RDT6:RDX6 RNP6:RNT6 RXL6:RXP6 SHH6:SHL6 SRD6:SRH6 TAZ6:TBD6 TKV6:TKZ6 TUR6:TUV6 UEN6:UER6 UOJ6:UON6 UYF6:UYJ6 VIB6:VIF6 VRX6:VSB6 WBT6:WBX6 WLP6:WLT6 WVL6:WVP6 D65542:H65542 IZ65542:JD65542 SV65542:SZ65542 ACR65542:ACV65542 AMN65542:AMR65542 AWJ65542:AWN65542 BGF65542:BGJ65542 BQB65542:BQF65542 BZX65542:CAB65542 CJT65542:CJX65542 CTP65542:CTT65542 DDL65542:DDP65542 DNH65542:DNL65542 DXD65542:DXH65542 EGZ65542:EHD65542 EQV65542:EQZ65542 FAR65542:FAV65542 FKN65542:FKR65542 FUJ65542:FUN65542 GEF65542:GEJ65542 GOB65542:GOF65542 GXX65542:GYB65542 HHT65542:HHX65542 HRP65542:HRT65542 IBL65542:IBP65542 ILH65542:ILL65542 IVD65542:IVH65542 JEZ65542:JFD65542 JOV65542:JOZ65542 JYR65542:JYV65542 KIN65542:KIR65542 KSJ65542:KSN65542 LCF65542:LCJ65542 LMB65542:LMF65542 LVX65542:LWB65542 MFT65542:MFX65542 MPP65542:MPT65542 MZL65542:MZP65542 NJH65542:NJL65542 NTD65542:NTH65542 OCZ65542:ODD65542 OMV65542:OMZ65542 OWR65542:OWV65542 PGN65542:PGR65542 PQJ65542:PQN65542 QAF65542:QAJ65542 QKB65542:QKF65542 QTX65542:QUB65542 RDT65542:RDX65542 RNP65542:RNT65542 RXL65542:RXP65542 SHH65542:SHL65542 SRD65542:SRH65542 TAZ65542:TBD65542 TKV65542:TKZ65542 TUR65542:TUV65542 UEN65542:UER65542 UOJ65542:UON65542 UYF65542:UYJ65542 VIB65542:VIF65542 VRX65542:VSB65542 WBT65542:WBX65542 WLP65542:WLT65542 WVL65542:WVP65542 D131078:H131078 IZ131078:JD131078 SV131078:SZ131078 ACR131078:ACV131078 AMN131078:AMR131078 AWJ131078:AWN131078 BGF131078:BGJ131078 BQB131078:BQF131078 BZX131078:CAB131078 CJT131078:CJX131078 CTP131078:CTT131078 DDL131078:DDP131078 DNH131078:DNL131078 DXD131078:DXH131078 EGZ131078:EHD131078 EQV131078:EQZ131078 FAR131078:FAV131078 FKN131078:FKR131078 FUJ131078:FUN131078 GEF131078:GEJ131078 GOB131078:GOF131078 GXX131078:GYB131078 HHT131078:HHX131078 HRP131078:HRT131078 IBL131078:IBP131078 ILH131078:ILL131078 IVD131078:IVH131078 JEZ131078:JFD131078 JOV131078:JOZ131078 JYR131078:JYV131078 KIN131078:KIR131078 KSJ131078:KSN131078 LCF131078:LCJ131078 LMB131078:LMF131078 LVX131078:LWB131078 MFT131078:MFX131078 MPP131078:MPT131078 MZL131078:MZP131078 NJH131078:NJL131078 NTD131078:NTH131078 OCZ131078:ODD131078 OMV131078:OMZ131078 OWR131078:OWV131078 PGN131078:PGR131078 PQJ131078:PQN131078 QAF131078:QAJ131078 QKB131078:QKF131078 QTX131078:QUB131078 RDT131078:RDX131078 RNP131078:RNT131078 RXL131078:RXP131078 SHH131078:SHL131078 SRD131078:SRH131078 TAZ131078:TBD131078 TKV131078:TKZ131078 TUR131078:TUV131078 UEN131078:UER131078 UOJ131078:UON131078 UYF131078:UYJ131078 VIB131078:VIF131078 VRX131078:VSB131078 WBT131078:WBX131078 WLP131078:WLT131078 WVL131078:WVP131078 D196614:H196614 IZ196614:JD196614 SV196614:SZ196614 ACR196614:ACV196614 AMN196614:AMR196614 AWJ196614:AWN196614 BGF196614:BGJ196614 BQB196614:BQF196614 BZX196614:CAB196614 CJT196614:CJX196614 CTP196614:CTT196614 DDL196614:DDP196614 DNH196614:DNL196614 DXD196614:DXH196614 EGZ196614:EHD196614 EQV196614:EQZ196614 FAR196614:FAV196614 FKN196614:FKR196614 FUJ196614:FUN196614 GEF196614:GEJ196614 GOB196614:GOF196614 GXX196614:GYB196614 HHT196614:HHX196614 HRP196614:HRT196614 IBL196614:IBP196614 ILH196614:ILL196614 IVD196614:IVH196614 JEZ196614:JFD196614 JOV196614:JOZ196614 JYR196614:JYV196614 KIN196614:KIR196614 KSJ196614:KSN196614 LCF196614:LCJ196614 LMB196614:LMF196614 LVX196614:LWB196614 MFT196614:MFX196614 MPP196614:MPT196614 MZL196614:MZP196614 NJH196614:NJL196614 NTD196614:NTH196614 OCZ196614:ODD196614 OMV196614:OMZ196614 OWR196614:OWV196614 PGN196614:PGR196614 PQJ196614:PQN196614 QAF196614:QAJ196614 QKB196614:QKF196614 QTX196614:QUB196614 RDT196614:RDX196614 RNP196614:RNT196614 RXL196614:RXP196614 SHH196614:SHL196614 SRD196614:SRH196614 TAZ196614:TBD196614 TKV196614:TKZ196614 TUR196614:TUV196614 UEN196614:UER196614 UOJ196614:UON196614 UYF196614:UYJ196614 VIB196614:VIF196614 VRX196614:VSB196614 WBT196614:WBX196614 WLP196614:WLT196614 WVL196614:WVP196614 D262150:H262150 IZ262150:JD262150 SV262150:SZ262150 ACR262150:ACV262150 AMN262150:AMR262150 AWJ262150:AWN262150 BGF262150:BGJ262150 BQB262150:BQF262150 BZX262150:CAB262150 CJT262150:CJX262150 CTP262150:CTT262150 DDL262150:DDP262150 DNH262150:DNL262150 DXD262150:DXH262150 EGZ262150:EHD262150 EQV262150:EQZ262150 FAR262150:FAV262150 FKN262150:FKR262150 FUJ262150:FUN262150 GEF262150:GEJ262150 GOB262150:GOF262150 GXX262150:GYB262150 HHT262150:HHX262150 HRP262150:HRT262150 IBL262150:IBP262150 ILH262150:ILL262150 IVD262150:IVH262150 JEZ262150:JFD262150 JOV262150:JOZ262150 JYR262150:JYV262150 KIN262150:KIR262150 KSJ262150:KSN262150 LCF262150:LCJ262150 LMB262150:LMF262150 LVX262150:LWB262150 MFT262150:MFX262150 MPP262150:MPT262150 MZL262150:MZP262150 NJH262150:NJL262150 NTD262150:NTH262150 OCZ262150:ODD262150 OMV262150:OMZ262150 OWR262150:OWV262150 PGN262150:PGR262150 PQJ262150:PQN262150 QAF262150:QAJ262150 QKB262150:QKF262150 QTX262150:QUB262150 RDT262150:RDX262150 RNP262150:RNT262150 RXL262150:RXP262150 SHH262150:SHL262150 SRD262150:SRH262150 TAZ262150:TBD262150 TKV262150:TKZ262150 TUR262150:TUV262150 UEN262150:UER262150 UOJ262150:UON262150 UYF262150:UYJ262150 VIB262150:VIF262150 VRX262150:VSB262150 WBT262150:WBX262150 WLP262150:WLT262150 WVL262150:WVP262150 D327686:H327686 IZ327686:JD327686 SV327686:SZ327686 ACR327686:ACV327686 AMN327686:AMR327686 AWJ327686:AWN327686 BGF327686:BGJ327686 BQB327686:BQF327686 BZX327686:CAB327686 CJT327686:CJX327686 CTP327686:CTT327686 DDL327686:DDP327686 DNH327686:DNL327686 DXD327686:DXH327686 EGZ327686:EHD327686 EQV327686:EQZ327686 FAR327686:FAV327686 FKN327686:FKR327686 FUJ327686:FUN327686 GEF327686:GEJ327686 GOB327686:GOF327686 GXX327686:GYB327686 HHT327686:HHX327686 HRP327686:HRT327686 IBL327686:IBP327686 ILH327686:ILL327686 IVD327686:IVH327686 JEZ327686:JFD327686 JOV327686:JOZ327686 JYR327686:JYV327686 KIN327686:KIR327686 KSJ327686:KSN327686 LCF327686:LCJ327686 LMB327686:LMF327686 LVX327686:LWB327686 MFT327686:MFX327686 MPP327686:MPT327686 MZL327686:MZP327686 NJH327686:NJL327686 NTD327686:NTH327686 OCZ327686:ODD327686 OMV327686:OMZ327686 OWR327686:OWV327686 PGN327686:PGR327686 PQJ327686:PQN327686 QAF327686:QAJ327686 QKB327686:QKF327686 QTX327686:QUB327686 RDT327686:RDX327686 RNP327686:RNT327686 RXL327686:RXP327686 SHH327686:SHL327686 SRD327686:SRH327686 TAZ327686:TBD327686 TKV327686:TKZ327686 TUR327686:TUV327686 UEN327686:UER327686 UOJ327686:UON327686 UYF327686:UYJ327686 VIB327686:VIF327686 VRX327686:VSB327686 WBT327686:WBX327686 WLP327686:WLT327686 WVL327686:WVP327686 D393222:H393222 IZ393222:JD393222 SV393222:SZ393222 ACR393222:ACV393222 AMN393222:AMR393222 AWJ393222:AWN393222 BGF393222:BGJ393222 BQB393222:BQF393222 BZX393222:CAB393222 CJT393222:CJX393222 CTP393222:CTT393222 DDL393222:DDP393222 DNH393222:DNL393222 DXD393222:DXH393222 EGZ393222:EHD393222 EQV393222:EQZ393222 FAR393222:FAV393222 FKN393222:FKR393222 FUJ393222:FUN393222 GEF393222:GEJ393222 GOB393222:GOF393222 GXX393222:GYB393222 HHT393222:HHX393222 HRP393222:HRT393222 IBL393222:IBP393222 ILH393222:ILL393222 IVD393222:IVH393222 JEZ393222:JFD393222 JOV393222:JOZ393222 JYR393222:JYV393222 KIN393222:KIR393222 KSJ393222:KSN393222 LCF393222:LCJ393222 LMB393222:LMF393222 LVX393222:LWB393222 MFT393222:MFX393222 MPP393222:MPT393222 MZL393222:MZP393222 NJH393222:NJL393222 NTD393222:NTH393222 OCZ393222:ODD393222 OMV393222:OMZ393222 OWR393222:OWV393222 PGN393222:PGR393222 PQJ393222:PQN393222 QAF393222:QAJ393222 QKB393222:QKF393222 QTX393222:QUB393222 RDT393222:RDX393222 RNP393222:RNT393222 RXL393222:RXP393222 SHH393222:SHL393222 SRD393222:SRH393222 TAZ393222:TBD393222 TKV393222:TKZ393222 TUR393222:TUV393222 UEN393222:UER393222 UOJ393222:UON393222 UYF393222:UYJ393222 VIB393222:VIF393222 VRX393222:VSB393222 WBT393222:WBX393222 WLP393222:WLT393222 WVL393222:WVP393222 D458758:H458758 IZ458758:JD458758 SV458758:SZ458758 ACR458758:ACV458758 AMN458758:AMR458758 AWJ458758:AWN458758 BGF458758:BGJ458758 BQB458758:BQF458758 BZX458758:CAB458758 CJT458758:CJX458758 CTP458758:CTT458758 DDL458758:DDP458758 DNH458758:DNL458758 DXD458758:DXH458758 EGZ458758:EHD458758 EQV458758:EQZ458758 FAR458758:FAV458758 FKN458758:FKR458758 FUJ458758:FUN458758 GEF458758:GEJ458758 GOB458758:GOF458758 GXX458758:GYB458758 HHT458758:HHX458758 HRP458758:HRT458758 IBL458758:IBP458758 ILH458758:ILL458758 IVD458758:IVH458758 JEZ458758:JFD458758 JOV458758:JOZ458758 JYR458758:JYV458758 KIN458758:KIR458758 KSJ458758:KSN458758 LCF458758:LCJ458758 LMB458758:LMF458758 LVX458758:LWB458758 MFT458758:MFX458758 MPP458758:MPT458758 MZL458758:MZP458758 NJH458758:NJL458758 NTD458758:NTH458758 OCZ458758:ODD458758 OMV458758:OMZ458758 OWR458758:OWV458758 PGN458758:PGR458758 PQJ458758:PQN458758 QAF458758:QAJ458758 QKB458758:QKF458758 QTX458758:QUB458758 RDT458758:RDX458758 RNP458758:RNT458758 RXL458758:RXP458758 SHH458758:SHL458758 SRD458758:SRH458758 TAZ458758:TBD458758 TKV458758:TKZ458758 TUR458758:TUV458758 UEN458758:UER458758 UOJ458758:UON458758 UYF458758:UYJ458758 VIB458758:VIF458758 VRX458758:VSB458758 WBT458758:WBX458758 WLP458758:WLT458758 WVL458758:WVP458758 D524294:H524294 IZ524294:JD524294 SV524294:SZ524294 ACR524294:ACV524294 AMN524294:AMR524294 AWJ524294:AWN524294 BGF524294:BGJ524294 BQB524294:BQF524294 BZX524294:CAB524294 CJT524294:CJX524294 CTP524294:CTT524294 DDL524294:DDP524294 DNH524294:DNL524294 DXD524294:DXH524294 EGZ524294:EHD524294 EQV524294:EQZ524294 FAR524294:FAV524294 FKN524294:FKR524294 FUJ524294:FUN524294 GEF524294:GEJ524294 GOB524294:GOF524294 GXX524294:GYB524294 HHT524294:HHX524294 HRP524294:HRT524294 IBL524294:IBP524294 ILH524294:ILL524294 IVD524294:IVH524294 JEZ524294:JFD524294 JOV524294:JOZ524294 JYR524294:JYV524294 KIN524294:KIR524294 KSJ524294:KSN524294 LCF524294:LCJ524294 LMB524294:LMF524294 LVX524294:LWB524294 MFT524294:MFX524294 MPP524294:MPT524294 MZL524294:MZP524294 NJH524294:NJL524294 NTD524294:NTH524294 OCZ524294:ODD524294 OMV524294:OMZ524294 OWR524294:OWV524294 PGN524294:PGR524294 PQJ524294:PQN524294 QAF524294:QAJ524294 QKB524294:QKF524294 QTX524294:QUB524294 RDT524294:RDX524294 RNP524294:RNT524294 RXL524294:RXP524294 SHH524294:SHL524294 SRD524294:SRH524294 TAZ524294:TBD524294 TKV524294:TKZ524294 TUR524294:TUV524294 UEN524294:UER524294 UOJ524294:UON524294 UYF524294:UYJ524294 VIB524294:VIF524294 VRX524294:VSB524294 WBT524294:WBX524294 WLP524294:WLT524294 WVL524294:WVP524294 D589830:H589830 IZ589830:JD589830 SV589830:SZ589830 ACR589830:ACV589830 AMN589830:AMR589830 AWJ589830:AWN589830 BGF589830:BGJ589830 BQB589830:BQF589830 BZX589830:CAB589830 CJT589830:CJX589830 CTP589830:CTT589830 DDL589830:DDP589830 DNH589830:DNL589830 DXD589830:DXH589830 EGZ589830:EHD589830 EQV589830:EQZ589830 FAR589830:FAV589830 FKN589830:FKR589830 FUJ589830:FUN589830 GEF589830:GEJ589830 GOB589830:GOF589830 GXX589830:GYB589830 HHT589830:HHX589830 HRP589830:HRT589830 IBL589830:IBP589830 ILH589830:ILL589830 IVD589830:IVH589830 JEZ589830:JFD589830 JOV589830:JOZ589830 JYR589830:JYV589830 KIN589830:KIR589830 KSJ589830:KSN589830 LCF589830:LCJ589830 LMB589830:LMF589830 LVX589830:LWB589830 MFT589830:MFX589830 MPP589830:MPT589830 MZL589830:MZP589830 NJH589830:NJL589830 NTD589830:NTH589830 OCZ589830:ODD589830 OMV589830:OMZ589830 OWR589830:OWV589830 PGN589830:PGR589830 PQJ589830:PQN589830 QAF589830:QAJ589830 QKB589830:QKF589830 QTX589830:QUB589830 RDT589830:RDX589830 RNP589830:RNT589830 RXL589830:RXP589830 SHH589830:SHL589830 SRD589830:SRH589830 TAZ589830:TBD589830 TKV589830:TKZ589830 TUR589830:TUV589830 UEN589830:UER589830 UOJ589830:UON589830 UYF589830:UYJ589830 VIB589830:VIF589830 VRX589830:VSB589830 WBT589830:WBX589830 WLP589830:WLT589830 WVL589830:WVP589830 D655366:H655366 IZ655366:JD655366 SV655366:SZ655366 ACR655366:ACV655366 AMN655366:AMR655366 AWJ655366:AWN655366 BGF655366:BGJ655366 BQB655366:BQF655366 BZX655366:CAB655366 CJT655366:CJX655366 CTP655366:CTT655366 DDL655366:DDP655366 DNH655366:DNL655366 DXD655366:DXH655366 EGZ655366:EHD655366 EQV655366:EQZ655366 FAR655366:FAV655366 FKN655366:FKR655366 FUJ655366:FUN655366 GEF655366:GEJ655366 GOB655366:GOF655366 GXX655366:GYB655366 HHT655366:HHX655366 HRP655366:HRT655366 IBL655366:IBP655366 ILH655366:ILL655366 IVD655366:IVH655366 JEZ655366:JFD655366 JOV655366:JOZ655366 JYR655366:JYV655366 KIN655366:KIR655366 KSJ655366:KSN655366 LCF655366:LCJ655366 LMB655366:LMF655366 LVX655366:LWB655366 MFT655366:MFX655366 MPP655366:MPT655366 MZL655366:MZP655366 NJH655366:NJL655366 NTD655366:NTH655366 OCZ655366:ODD655366 OMV655366:OMZ655366 OWR655366:OWV655366 PGN655366:PGR655366 PQJ655366:PQN655366 QAF655366:QAJ655366 QKB655366:QKF655366 QTX655366:QUB655366 RDT655366:RDX655366 RNP655366:RNT655366 RXL655366:RXP655366 SHH655366:SHL655366 SRD655366:SRH655366 TAZ655366:TBD655366 TKV655366:TKZ655366 TUR655366:TUV655366 UEN655366:UER655366 UOJ655366:UON655366 UYF655366:UYJ655366 VIB655366:VIF655366 VRX655366:VSB655366 WBT655366:WBX655366 WLP655366:WLT655366 WVL655366:WVP655366 D720902:H720902 IZ720902:JD720902 SV720902:SZ720902 ACR720902:ACV720902 AMN720902:AMR720902 AWJ720902:AWN720902 BGF720902:BGJ720902 BQB720902:BQF720902 BZX720902:CAB720902 CJT720902:CJX720902 CTP720902:CTT720902 DDL720902:DDP720902 DNH720902:DNL720902 DXD720902:DXH720902 EGZ720902:EHD720902 EQV720902:EQZ720902 FAR720902:FAV720902 FKN720902:FKR720902 FUJ720902:FUN720902 GEF720902:GEJ720902 GOB720902:GOF720902 GXX720902:GYB720902 HHT720902:HHX720902 HRP720902:HRT720902 IBL720902:IBP720902 ILH720902:ILL720902 IVD720902:IVH720902 JEZ720902:JFD720902 JOV720902:JOZ720902 JYR720902:JYV720902 KIN720902:KIR720902 KSJ720902:KSN720902 LCF720902:LCJ720902 LMB720902:LMF720902 LVX720902:LWB720902 MFT720902:MFX720902 MPP720902:MPT720902 MZL720902:MZP720902 NJH720902:NJL720902 NTD720902:NTH720902 OCZ720902:ODD720902 OMV720902:OMZ720902 OWR720902:OWV720902 PGN720902:PGR720902 PQJ720902:PQN720902 QAF720902:QAJ720902 QKB720902:QKF720902 QTX720902:QUB720902 RDT720902:RDX720902 RNP720902:RNT720902 RXL720902:RXP720902 SHH720902:SHL720902 SRD720902:SRH720902 TAZ720902:TBD720902 TKV720902:TKZ720902 TUR720902:TUV720902 UEN720902:UER720902 UOJ720902:UON720902 UYF720902:UYJ720902 VIB720902:VIF720902 VRX720902:VSB720902 WBT720902:WBX720902 WLP720902:WLT720902 WVL720902:WVP720902 D786438:H786438 IZ786438:JD786438 SV786438:SZ786438 ACR786438:ACV786438 AMN786438:AMR786438 AWJ786438:AWN786438 BGF786438:BGJ786438 BQB786438:BQF786438 BZX786438:CAB786438 CJT786438:CJX786438 CTP786438:CTT786438 DDL786438:DDP786438 DNH786438:DNL786438 DXD786438:DXH786438 EGZ786438:EHD786438 EQV786438:EQZ786438 FAR786438:FAV786438 FKN786438:FKR786438 FUJ786438:FUN786438 GEF786438:GEJ786438 GOB786438:GOF786438 GXX786438:GYB786438 HHT786438:HHX786438 HRP786438:HRT786438 IBL786438:IBP786438 ILH786438:ILL786438 IVD786438:IVH786438 JEZ786438:JFD786438 JOV786438:JOZ786438 JYR786438:JYV786438 KIN786438:KIR786438 KSJ786438:KSN786438 LCF786438:LCJ786438 LMB786438:LMF786438 LVX786438:LWB786438 MFT786438:MFX786438 MPP786438:MPT786438 MZL786438:MZP786438 NJH786438:NJL786438 NTD786438:NTH786438 OCZ786438:ODD786438 OMV786438:OMZ786438 OWR786438:OWV786438 PGN786438:PGR786438 PQJ786438:PQN786438 QAF786438:QAJ786438 QKB786438:QKF786438 QTX786438:QUB786438 RDT786438:RDX786438 RNP786438:RNT786438 RXL786438:RXP786438 SHH786438:SHL786438 SRD786438:SRH786438 TAZ786438:TBD786438 TKV786438:TKZ786438 TUR786438:TUV786438 UEN786438:UER786438 UOJ786438:UON786438 UYF786438:UYJ786438 VIB786438:VIF786438 VRX786438:VSB786438 WBT786438:WBX786438 WLP786438:WLT786438 WVL786438:WVP786438 D851974:H851974 IZ851974:JD851974 SV851974:SZ851974 ACR851974:ACV851974 AMN851974:AMR851974 AWJ851974:AWN851974 BGF851974:BGJ851974 BQB851974:BQF851974 BZX851974:CAB851974 CJT851974:CJX851974 CTP851974:CTT851974 DDL851974:DDP851974 DNH851974:DNL851974 DXD851974:DXH851974 EGZ851974:EHD851974 EQV851974:EQZ851974 FAR851974:FAV851974 FKN851974:FKR851974 FUJ851974:FUN851974 GEF851974:GEJ851974 GOB851974:GOF851974 GXX851974:GYB851974 HHT851974:HHX851974 HRP851974:HRT851974 IBL851974:IBP851974 ILH851974:ILL851974 IVD851974:IVH851974 JEZ851974:JFD851974 JOV851974:JOZ851974 JYR851974:JYV851974 KIN851974:KIR851974 KSJ851974:KSN851974 LCF851974:LCJ851974 LMB851974:LMF851974 LVX851974:LWB851974 MFT851974:MFX851974 MPP851974:MPT851974 MZL851974:MZP851974 NJH851974:NJL851974 NTD851974:NTH851974 OCZ851974:ODD851974 OMV851974:OMZ851974 OWR851974:OWV851974 PGN851974:PGR851974 PQJ851974:PQN851974 QAF851974:QAJ851974 QKB851974:QKF851974 QTX851974:QUB851974 RDT851974:RDX851974 RNP851974:RNT851974 RXL851974:RXP851974 SHH851974:SHL851974 SRD851974:SRH851974 TAZ851974:TBD851974 TKV851974:TKZ851974 TUR851974:TUV851974 UEN851974:UER851974 UOJ851974:UON851974 UYF851974:UYJ851974 VIB851974:VIF851974 VRX851974:VSB851974 WBT851974:WBX851974 WLP851974:WLT851974 WVL851974:WVP851974 D917510:H917510 IZ917510:JD917510 SV917510:SZ917510 ACR917510:ACV917510 AMN917510:AMR917510 AWJ917510:AWN917510 BGF917510:BGJ917510 BQB917510:BQF917510 BZX917510:CAB917510 CJT917510:CJX917510 CTP917510:CTT917510 DDL917510:DDP917510 DNH917510:DNL917510 DXD917510:DXH917510 EGZ917510:EHD917510 EQV917510:EQZ917510 FAR917510:FAV917510 FKN917510:FKR917510 FUJ917510:FUN917510 GEF917510:GEJ917510 GOB917510:GOF917510 GXX917510:GYB917510 HHT917510:HHX917510 HRP917510:HRT917510 IBL917510:IBP917510 ILH917510:ILL917510 IVD917510:IVH917510 JEZ917510:JFD917510 JOV917510:JOZ917510 JYR917510:JYV917510 KIN917510:KIR917510 KSJ917510:KSN917510 LCF917510:LCJ917510 LMB917510:LMF917510 LVX917510:LWB917510 MFT917510:MFX917510 MPP917510:MPT917510 MZL917510:MZP917510 NJH917510:NJL917510 NTD917510:NTH917510 OCZ917510:ODD917510 OMV917510:OMZ917510 OWR917510:OWV917510 PGN917510:PGR917510 PQJ917510:PQN917510 QAF917510:QAJ917510 QKB917510:QKF917510 QTX917510:QUB917510 RDT917510:RDX917510 RNP917510:RNT917510 RXL917510:RXP917510 SHH917510:SHL917510 SRD917510:SRH917510 TAZ917510:TBD917510 TKV917510:TKZ917510 TUR917510:TUV917510 UEN917510:UER917510 UOJ917510:UON917510 UYF917510:UYJ917510 VIB917510:VIF917510 VRX917510:VSB917510 WBT917510:WBX917510 WLP917510:WLT917510 WVL917510:WVP917510 D983046:H983046 IZ983046:JD983046 SV983046:SZ983046 ACR983046:ACV983046 AMN983046:AMR983046 AWJ983046:AWN983046 BGF983046:BGJ983046 BQB983046:BQF983046 BZX983046:CAB983046 CJT983046:CJX983046 CTP983046:CTT983046 DDL983046:DDP983046 DNH983046:DNL983046 DXD983046:DXH983046 EGZ983046:EHD983046 EQV983046:EQZ983046 FAR983046:FAV983046 FKN983046:FKR983046 FUJ983046:FUN983046 GEF983046:GEJ983046 GOB983046:GOF983046 GXX983046:GYB983046 HHT983046:HHX983046 HRP983046:HRT983046 IBL983046:IBP983046 ILH983046:ILL983046 IVD983046:IVH983046 JEZ983046:JFD983046 JOV983046:JOZ983046 JYR983046:JYV983046 KIN983046:KIR983046 KSJ983046:KSN983046 LCF983046:LCJ983046 LMB983046:LMF983046 LVX983046:LWB983046 MFT983046:MFX983046 MPP983046:MPT983046 MZL983046:MZP983046 NJH983046:NJL983046 NTD983046:NTH983046 OCZ983046:ODD983046 OMV983046:OMZ983046 OWR983046:OWV983046 PGN983046:PGR983046 PQJ983046:PQN983046 QAF983046:QAJ983046 QKB983046:QKF983046 QTX983046:QUB983046 RDT983046:RDX983046 RNP983046:RNT983046 RXL983046:RXP983046 SHH983046:SHL983046 SRD983046:SRH983046 TAZ983046:TBD983046 TKV983046:TKZ983046 TUR983046:TUV983046 UEN983046:UER983046 UOJ983046:UON983046 UYF983046:UYJ983046 VIB983046:VIF983046 VRX983046:VSB983046 WBT983046:WBX983046 WLP983046:WLT983046 WVL983046:WVP983046" xr:uid="{00000000-0002-0000-0F00-00000B000000}"/>
    <dataValidation type="decimal" errorStyle="information" allowBlank="1" showInputMessage="1" showErrorMessage="1" errorTitle="ΜΕΓΑΛΟ ΠΟΣΟ" sqref="H10:H24" xr:uid="{00000000-0002-0000-0F00-00000C000000}">
      <formula1>1</formula1>
      <formula2>5000</formula2>
    </dataValidation>
  </dataValidations>
  <printOptions horizontalCentered="1" verticalCentered="1"/>
  <pageMargins left="0.23622047244094491" right="0.23622047244094491" top="0.55118110236220474" bottom="0.55118110236220474" header="0.31496062992125984" footer="0.31496062992125984"/>
  <pageSetup paperSize="9" scale="96" orientation="landscape"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7F66-895E-49D9-A21F-B94F0B4CE267}">
  <dimension ref="A1:IV30"/>
  <sheetViews>
    <sheetView showGridLines="0" workbookViewId="0">
      <selection activeCell="M8" sqref="M8"/>
    </sheetView>
  </sheetViews>
  <sheetFormatPr defaultColWidth="11.5703125" defaultRowHeight="15" x14ac:dyDescent="0.25"/>
  <cols>
    <col min="1" max="1" width="4.140625" style="32" bestFit="1" customWidth="1"/>
    <col min="2" max="2" width="11.5703125" style="33" customWidth="1"/>
    <col min="3" max="3" width="13.28515625" style="33" customWidth="1"/>
    <col min="4" max="4" width="12.7109375" style="33" customWidth="1"/>
    <col min="5" max="5" width="21.140625" style="33" customWidth="1"/>
    <col min="6" max="6" width="6.5703125" style="33" hidden="1" customWidth="1"/>
    <col min="7" max="7" width="10.7109375" style="33" customWidth="1"/>
    <col min="8" max="8" width="11.42578125" style="39" bestFit="1" customWidth="1"/>
    <col min="9" max="9" width="5.85546875" style="3" hidden="1" customWidth="1"/>
    <col min="10" max="10" width="11.140625" style="34" customWidth="1"/>
    <col min="11" max="11" width="11.42578125" style="34" bestFit="1" customWidth="1"/>
    <col min="12" max="12" width="9" style="34" customWidth="1"/>
    <col min="13" max="13" width="8.28515625" style="35" customWidth="1"/>
    <col min="14" max="14" width="11.5703125" style="3" customWidth="1"/>
    <col min="15" max="15" width="14.5703125" style="3" customWidth="1"/>
    <col min="16" max="18" width="11.5703125" style="3"/>
    <col min="19" max="19" width="0" style="3" hidden="1" customWidth="1"/>
    <col min="20" max="16384" width="11.5703125" style="3"/>
  </cols>
  <sheetData>
    <row r="1" spans="1:256" s="108" customFormat="1" ht="26.25" customHeight="1" x14ac:dyDescent="0.25">
      <c r="A1" s="232"/>
      <c r="B1" s="540" t="s">
        <v>60</v>
      </c>
      <c r="C1" s="540"/>
      <c r="D1" s="540"/>
      <c r="E1" s="540"/>
      <c r="F1" s="540"/>
      <c r="G1" s="540"/>
      <c r="H1" s="540"/>
      <c r="I1" s="228"/>
      <c r="J1" s="228"/>
      <c r="K1" s="228"/>
      <c r="L1" s="228"/>
      <c r="M1" s="542" t="s">
        <v>4560</v>
      </c>
      <c r="N1" s="543"/>
      <c r="O1" s="268" t="s">
        <v>4566</v>
      </c>
      <c r="P1" s="229"/>
      <c r="Q1" s="307"/>
      <c r="R1" s="306">
        <v>43524</v>
      </c>
      <c r="S1" s="203"/>
      <c r="T1" s="203"/>
    </row>
    <row r="2" spans="1:256" s="108" customFormat="1" ht="6" customHeight="1" x14ac:dyDescent="0.2">
      <c r="A2" s="231"/>
      <c r="B2" s="541"/>
      <c r="C2" s="541"/>
      <c r="D2" s="541"/>
      <c r="E2" s="541"/>
      <c r="F2" s="541"/>
      <c r="G2" s="541"/>
      <c r="H2" s="541"/>
      <c r="N2" s="255"/>
      <c r="O2" s="269" t="s">
        <v>4588</v>
      </c>
      <c r="P2" s="230"/>
      <c r="Q2" s="230"/>
      <c r="R2" s="230"/>
      <c r="S2" s="230"/>
      <c r="T2" s="230"/>
    </row>
    <row r="3" spans="1:256" s="108" customFormat="1" ht="20.25" customHeight="1" x14ac:dyDescent="0.2">
      <c r="A3" s="256"/>
      <c r="B3" s="545" t="s">
        <v>4594</v>
      </c>
      <c r="C3" s="545"/>
      <c r="D3" s="545"/>
      <c r="E3" s="545"/>
      <c r="F3" s="545"/>
      <c r="G3" s="545"/>
      <c r="H3" s="546"/>
      <c r="I3" s="547" t="s">
        <v>4559</v>
      </c>
      <c r="J3" s="548"/>
      <c r="K3" s="548"/>
      <c r="L3" s="548"/>
      <c r="M3" s="548"/>
      <c r="N3" s="549"/>
      <c r="O3" s="110"/>
      <c r="P3" s="230"/>
      <c r="Q3" s="230"/>
      <c r="R3" s="311">
        <v>5</v>
      </c>
      <c r="S3" s="230"/>
      <c r="T3" s="230"/>
    </row>
    <row r="4" spans="1:256" ht="9.75" customHeight="1" x14ac:dyDescent="0.2">
      <c r="A4" s="234"/>
      <c r="B4" s="235"/>
      <c r="C4" s="705"/>
      <c r="D4" s="705"/>
      <c r="E4" s="705"/>
      <c r="F4" s="705"/>
      <c r="G4" s="299"/>
      <c r="H4" s="235"/>
      <c r="I4" s="702"/>
      <c r="J4" s="703"/>
      <c r="K4" s="703"/>
      <c r="L4" s="703"/>
      <c r="M4" s="703"/>
      <c r="N4" s="704"/>
      <c r="P4" s="233"/>
      <c r="Q4" s="233"/>
      <c r="R4" s="312">
        <v>6</v>
      </c>
      <c r="S4" s="233"/>
      <c r="T4" s="233"/>
      <c r="U4" s="233"/>
      <c r="V4" s="233"/>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s="23" customFormat="1" ht="12.75" customHeight="1" x14ac:dyDescent="0.2">
      <c r="A5" s="515" t="s">
        <v>22</v>
      </c>
      <c r="B5" s="558" t="s">
        <v>23</v>
      </c>
      <c r="C5" s="558" t="s">
        <v>33</v>
      </c>
      <c r="D5" s="560" t="s">
        <v>34</v>
      </c>
      <c r="E5" s="562"/>
      <c r="F5" s="718" t="s">
        <v>4565</v>
      </c>
      <c r="G5" s="713" t="s">
        <v>4593</v>
      </c>
      <c r="H5" s="245" t="s">
        <v>0</v>
      </c>
      <c r="I5" s="313" t="s">
        <v>39</v>
      </c>
      <c r="J5" s="248" t="s">
        <v>40</v>
      </c>
      <c r="K5" s="249"/>
      <c r="L5" s="710" t="s">
        <v>4586</v>
      </c>
      <c r="M5" s="250" t="s">
        <v>43</v>
      </c>
      <c r="N5" s="257" t="s">
        <v>44</v>
      </c>
      <c r="O5" s="4"/>
      <c r="P5" s="233"/>
      <c r="Q5" s="233"/>
      <c r="R5" s="233"/>
      <c r="S5" s="233"/>
      <c r="T5" s="233"/>
      <c r="U5" s="233"/>
      <c r="V5" s="233"/>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6" s="23" customFormat="1" ht="12.75" x14ac:dyDescent="0.2">
      <c r="A6" s="341"/>
      <c r="B6" s="344"/>
      <c r="C6" s="344"/>
      <c r="D6" s="349"/>
      <c r="E6" s="351"/>
      <c r="F6" s="719"/>
      <c r="G6" s="714"/>
      <c r="H6" s="37" t="s">
        <v>38</v>
      </c>
      <c r="I6" s="227">
        <v>0</v>
      </c>
      <c r="J6" s="315">
        <v>2.5600000000000001E-2</v>
      </c>
      <c r="K6" s="25" t="s">
        <v>41</v>
      </c>
      <c r="L6" s="711"/>
      <c r="M6" s="26" t="s">
        <v>47</v>
      </c>
      <c r="N6" s="71" t="s">
        <v>48</v>
      </c>
      <c r="O6" s="721" t="str">
        <f>IF(AND(M8="",L9&lt;&gt;""),"Επιλέξτε 5 στο κελί L8 αν η εργασία είναι πενθήμερη ή 6 αν η εργασία είναι εξαήμερη","")</f>
        <v/>
      </c>
      <c r="P6" s="721"/>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6" s="23" customFormat="1" ht="12" customHeight="1" thickBot="1" x14ac:dyDescent="0.25">
      <c r="A7" s="341"/>
      <c r="B7" s="344"/>
      <c r="C7" s="344"/>
      <c r="D7" s="349"/>
      <c r="E7" s="351"/>
      <c r="F7" s="719"/>
      <c r="G7" s="714"/>
      <c r="H7" s="246" t="s">
        <v>45</v>
      </c>
      <c r="I7" s="251"/>
      <c r="J7" s="316">
        <v>395</v>
      </c>
      <c r="K7" s="253"/>
      <c r="L7" s="711"/>
      <c r="M7" s="265" t="s">
        <v>50</v>
      </c>
      <c r="N7" s="258"/>
      <c r="O7" s="721"/>
      <c r="P7" s="721"/>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6" s="30" customFormat="1" ht="18" customHeight="1" thickBot="1" x14ac:dyDescent="0.25">
      <c r="A8" s="516"/>
      <c r="B8" s="559"/>
      <c r="C8" s="559"/>
      <c r="D8" s="563"/>
      <c r="E8" s="565"/>
      <c r="F8" s="720"/>
      <c r="G8" s="715"/>
      <c r="H8" s="242" t="s">
        <v>51</v>
      </c>
      <c r="I8" s="242" t="s">
        <v>51</v>
      </c>
      <c r="J8" s="243">
        <v>15433</v>
      </c>
      <c r="K8" s="244" t="s">
        <v>51</v>
      </c>
      <c r="L8" s="712"/>
      <c r="M8" s="302"/>
      <c r="N8" s="264" t="s">
        <v>51</v>
      </c>
      <c r="O8" s="721"/>
      <c r="P8" s="721"/>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6" s="31" customFormat="1" ht="20.100000000000001" customHeight="1" x14ac:dyDescent="0.2">
      <c r="A9" s="236">
        <v>1</v>
      </c>
      <c r="B9" s="103"/>
      <c r="C9" s="105"/>
      <c r="D9" s="708"/>
      <c r="E9" s="709"/>
      <c r="F9" s="270" t="s">
        <v>4588</v>
      </c>
      <c r="G9" s="303"/>
      <c r="H9" s="237"/>
      <c r="I9" s="238" t="str">
        <f t="shared" ref="I9:I26" si="0">IF(H9&gt;0,IF(O9="",IF(H9*$I$6&gt;$I$7,SUM(H9*$I$6),$I$7)," "),"")</f>
        <v/>
      </c>
      <c r="J9" s="301" t="str">
        <f t="shared" ref="J9:J26" si="1">IF(H9&gt;0,IF(O9="",IF((H9+I9)&gt;$J$8,SUM((H9+I9)*$J$6),($J$7))," "),"")</f>
        <v/>
      </c>
      <c r="K9" s="301" t="str">
        <f t="shared" ref="K9:K26" si="2">IF(H9&gt;0,IF(O9="",SUM(H9:J9)," "),"")</f>
        <v/>
      </c>
      <c r="L9" s="240"/>
      <c r="M9" s="66" t="str">
        <f t="shared" ref="M9:M26" si="3">IF(L9&gt;0,IF(O9="",IF($M$8=5,"247",IF($M$8=6,"299",FALSE))," "),"")</f>
        <v/>
      </c>
      <c r="N9" s="267" t="str">
        <f t="shared" ref="N9:N26" si="4">IF(L9&gt;0,IF(O9="",(K9*L9)/M9," "),"")</f>
        <v/>
      </c>
      <c r="O9" s="722" t="str">
        <f t="shared" ref="O9:O26" si="5">IF(AND(OR(B9&lt;&gt;"",C9&lt;&gt;""),D9&lt;&gt;"",H9&lt;&gt;"",F9=""), "Επιλέξτε ΝΑΙ/ΟΧΙ αν είναι Κρατικός Αξιωματούχος",IF(AND(OR(B9&lt;&gt;"",C9&lt;&gt;""),D9&lt;&gt;"",H9&lt;&gt;"",F9&lt;&gt;"",G9=""),"Καταχωρήστε ημερ. έναρξης πληρωθείσας άδειας",""))</f>
        <v/>
      </c>
      <c r="P9" s="722"/>
      <c r="Q9" s="722"/>
      <c r="R9" s="722"/>
      <c r="S9" s="31" t="str">
        <f t="shared" ref="S9:S26" si="6">+IF(AND(B9="",C9=""),"",IF(AND(F9="ΝΑΙ",G9&gt;$R$1,G9&lt;&gt;""),"ΓΛ44Β",IF(OR(AND(F9="ΝΑΙ",G9&lt;$R$1,G9&lt;&gt;""),F9="OXI"),"ΓΛ44 ΙΖ","")))</f>
        <v/>
      </c>
    </row>
    <row r="10" spans="1:256" s="4" customFormat="1" ht="20.100000000000001" customHeight="1" x14ac:dyDescent="0.2">
      <c r="A10" s="52">
        <v>2</v>
      </c>
      <c r="B10" s="103"/>
      <c r="C10" s="105"/>
      <c r="D10" s="706"/>
      <c r="E10" s="707"/>
      <c r="F10" s="270" t="s">
        <v>4588</v>
      </c>
      <c r="G10" s="303"/>
      <c r="H10" s="237"/>
      <c r="I10" s="238" t="str">
        <f t="shared" si="0"/>
        <v/>
      </c>
      <c r="J10" s="301" t="str">
        <f t="shared" si="1"/>
        <v/>
      </c>
      <c r="K10" s="301" t="str">
        <f t="shared" si="2"/>
        <v/>
      </c>
      <c r="L10" s="41"/>
      <c r="M10" s="66" t="str">
        <f t="shared" si="3"/>
        <v/>
      </c>
      <c r="N10" s="267" t="str">
        <f t="shared" si="4"/>
        <v/>
      </c>
      <c r="O10" s="723" t="str">
        <f t="shared" si="5"/>
        <v/>
      </c>
      <c r="P10" s="722"/>
      <c r="Q10" s="722"/>
      <c r="R10" s="722"/>
      <c r="S10" s="31" t="str">
        <f t="shared" si="6"/>
        <v/>
      </c>
    </row>
    <row r="11" spans="1:256" s="4" customFormat="1" ht="20.100000000000001" customHeight="1" x14ac:dyDescent="0.2">
      <c r="A11" s="52">
        <v>3</v>
      </c>
      <c r="B11" s="103"/>
      <c r="C11" s="105"/>
      <c r="D11" s="706"/>
      <c r="E11" s="707"/>
      <c r="F11" s="270" t="s">
        <v>4588</v>
      </c>
      <c r="G11" s="303"/>
      <c r="H11" s="44"/>
      <c r="I11" s="238" t="str">
        <f t="shared" si="0"/>
        <v/>
      </c>
      <c r="J11" s="301" t="str">
        <f t="shared" si="1"/>
        <v/>
      </c>
      <c r="K11" s="301" t="str">
        <f t="shared" si="2"/>
        <v/>
      </c>
      <c r="L11" s="41"/>
      <c r="M11" s="66" t="str">
        <f t="shared" si="3"/>
        <v/>
      </c>
      <c r="N11" s="267" t="str">
        <f t="shared" si="4"/>
        <v/>
      </c>
      <c r="O11" s="723" t="str">
        <f t="shared" si="5"/>
        <v/>
      </c>
      <c r="P11" s="722"/>
      <c r="Q11" s="722"/>
      <c r="R11" s="722"/>
      <c r="S11" s="31" t="str">
        <f t="shared" si="6"/>
        <v/>
      </c>
    </row>
    <row r="12" spans="1:256" s="4" customFormat="1" ht="20.100000000000001" customHeight="1" x14ac:dyDescent="0.2">
      <c r="A12" s="52">
        <v>4</v>
      </c>
      <c r="B12" s="103"/>
      <c r="C12" s="105"/>
      <c r="D12" s="706"/>
      <c r="E12" s="707"/>
      <c r="F12" s="270" t="s">
        <v>4588</v>
      </c>
      <c r="G12" s="303"/>
      <c r="H12" s="44"/>
      <c r="I12" s="238" t="str">
        <f t="shared" si="0"/>
        <v/>
      </c>
      <c r="J12" s="301" t="str">
        <f t="shared" si="1"/>
        <v/>
      </c>
      <c r="K12" s="301" t="str">
        <f t="shared" si="2"/>
        <v/>
      </c>
      <c r="L12" s="41"/>
      <c r="M12" s="66" t="str">
        <f t="shared" si="3"/>
        <v/>
      </c>
      <c r="N12" s="267" t="str">
        <f t="shared" si="4"/>
        <v/>
      </c>
      <c r="O12" s="723" t="str">
        <f t="shared" si="5"/>
        <v/>
      </c>
      <c r="P12" s="722"/>
      <c r="Q12" s="722"/>
      <c r="R12" s="722"/>
      <c r="S12" s="31" t="str">
        <f t="shared" si="6"/>
        <v/>
      </c>
    </row>
    <row r="13" spans="1:256" s="4" customFormat="1" ht="20.100000000000001" customHeight="1" x14ac:dyDescent="0.2">
      <c r="A13" s="52">
        <v>5</v>
      </c>
      <c r="B13" s="103"/>
      <c r="C13" s="105"/>
      <c r="D13" s="706"/>
      <c r="E13" s="707"/>
      <c r="F13" s="270" t="s">
        <v>4588</v>
      </c>
      <c r="G13" s="303"/>
      <c r="H13" s="44"/>
      <c r="I13" s="238" t="str">
        <f t="shared" si="0"/>
        <v/>
      </c>
      <c r="J13" s="301" t="str">
        <f t="shared" si="1"/>
        <v/>
      </c>
      <c r="K13" s="301" t="str">
        <f t="shared" si="2"/>
        <v/>
      </c>
      <c r="L13" s="41"/>
      <c r="M13" s="66" t="str">
        <f t="shared" si="3"/>
        <v/>
      </c>
      <c r="N13" s="267" t="str">
        <f t="shared" si="4"/>
        <v/>
      </c>
      <c r="O13" s="723" t="str">
        <f t="shared" si="5"/>
        <v/>
      </c>
      <c r="P13" s="722"/>
      <c r="Q13" s="722"/>
      <c r="R13" s="722"/>
      <c r="S13" s="31" t="str">
        <f t="shared" si="6"/>
        <v/>
      </c>
    </row>
    <row r="14" spans="1:256" s="4" customFormat="1" ht="20.100000000000001" customHeight="1" x14ac:dyDescent="0.2">
      <c r="A14" s="52">
        <v>6</v>
      </c>
      <c r="B14" s="103"/>
      <c r="C14" s="105"/>
      <c r="D14" s="706"/>
      <c r="E14" s="707"/>
      <c r="F14" s="270" t="s">
        <v>4588</v>
      </c>
      <c r="G14" s="303"/>
      <c r="H14" s="44"/>
      <c r="I14" s="238" t="str">
        <f t="shared" si="0"/>
        <v/>
      </c>
      <c r="J14" s="301" t="str">
        <f t="shared" si="1"/>
        <v/>
      </c>
      <c r="K14" s="301" t="str">
        <f t="shared" si="2"/>
        <v/>
      </c>
      <c r="L14" s="41"/>
      <c r="M14" s="66" t="str">
        <f t="shared" si="3"/>
        <v/>
      </c>
      <c r="N14" s="267" t="str">
        <f t="shared" si="4"/>
        <v/>
      </c>
      <c r="O14" s="723" t="str">
        <f t="shared" si="5"/>
        <v/>
      </c>
      <c r="P14" s="722"/>
      <c r="Q14" s="722"/>
      <c r="R14" s="722"/>
      <c r="S14" s="31" t="str">
        <f t="shared" si="6"/>
        <v/>
      </c>
    </row>
    <row r="15" spans="1:256" s="4" customFormat="1" ht="20.100000000000001" customHeight="1" x14ac:dyDescent="0.2">
      <c r="A15" s="52">
        <v>7</v>
      </c>
      <c r="B15" s="103"/>
      <c r="C15" s="105"/>
      <c r="D15" s="706"/>
      <c r="E15" s="707"/>
      <c r="F15" s="270" t="s">
        <v>4588</v>
      </c>
      <c r="G15" s="303"/>
      <c r="H15" s="44"/>
      <c r="I15" s="238" t="str">
        <f t="shared" si="0"/>
        <v/>
      </c>
      <c r="J15" s="301" t="str">
        <f t="shared" si="1"/>
        <v/>
      </c>
      <c r="K15" s="301" t="str">
        <f t="shared" si="2"/>
        <v/>
      </c>
      <c r="L15" s="41"/>
      <c r="M15" s="66" t="str">
        <f t="shared" si="3"/>
        <v/>
      </c>
      <c r="N15" s="267" t="str">
        <f t="shared" si="4"/>
        <v/>
      </c>
      <c r="O15" s="723" t="str">
        <f t="shared" si="5"/>
        <v/>
      </c>
      <c r="P15" s="722"/>
      <c r="Q15" s="722"/>
      <c r="R15" s="722"/>
      <c r="S15" s="31" t="str">
        <f t="shared" si="6"/>
        <v/>
      </c>
    </row>
    <row r="16" spans="1:256" s="4" customFormat="1" ht="20.100000000000001" customHeight="1" x14ac:dyDescent="0.2">
      <c r="A16" s="52">
        <v>8</v>
      </c>
      <c r="B16" s="103"/>
      <c r="C16" s="105"/>
      <c r="D16" s="706"/>
      <c r="E16" s="707"/>
      <c r="F16" s="270" t="s">
        <v>4588</v>
      </c>
      <c r="G16" s="303"/>
      <c r="H16" s="44"/>
      <c r="I16" s="238" t="str">
        <f t="shared" si="0"/>
        <v/>
      </c>
      <c r="J16" s="301" t="str">
        <f t="shared" si="1"/>
        <v/>
      </c>
      <c r="K16" s="301" t="str">
        <f t="shared" si="2"/>
        <v/>
      </c>
      <c r="L16" s="41"/>
      <c r="M16" s="66" t="str">
        <f t="shared" si="3"/>
        <v/>
      </c>
      <c r="N16" s="267" t="str">
        <f t="shared" si="4"/>
        <v/>
      </c>
      <c r="O16" s="723" t="str">
        <f t="shared" si="5"/>
        <v/>
      </c>
      <c r="P16" s="722"/>
      <c r="Q16" s="722"/>
      <c r="R16" s="722"/>
      <c r="S16" s="31" t="str">
        <f t="shared" si="6"/>
        <v/>
      </c>
    </row>
    <row r="17" spans="1:19" s="4" customFormat="1" ht="20.100000000000001" customHeight="1" x14ac:dyDescent="0.2">
      <c r="A17" s="52">
        <v>9</v>
      </c>
      <c r="B17" s="103"/>
      <c r="C17" s="105"/>
      <c r="D17" s="706"/>
      <c r="E17" s="707"/>
      <c r="F17" s="270" t="s">
        <v>4588</v>
      </c>
      <c r="G17" s="303"/>
      <c r="H17" s="44"/>
      <c r="I17" s="238" t="str">
        <f t="shared" si="0"/>
        <v/>
      </c>
      <c r="J17" s="301" t="str">
        <f t="shared" si="1"/>
        <v/>
      </c>
      <c r="K17" s="301" t="str">
        <f t="shared" si="2"/>
        <v/>
      </c>
      <c r="L17" s="41"/>
      <c r="M17" s="66" t="str">
        <f t="shared" si="3"/>
        <v/>
      </c>
      <c r="N17" s="267" t="str">
        <f t="shared" si="4"/>
        <v/>
      </c>
      <c r="O17" s="723" t="str">
        <f t="shared" si="5"/>
        <v/>
      </c>
      <c r="P17" s="722"/>
      <c r="Q17" s="722"/>
      <c r="R17" s="722"/>
      <c r="S17" s="31" t="str">
        <f t="shared" si="6"/>
        <v/>
      </c>
    </row>
    <row r="18" spans="1:19" s="4" customFormat="1" ht="20.100000000000001" customHeight="1" x14ac:dyDescent="0.2">
      <c r="A18" s="52">
        <v>10</v>
      </c>
      <c r="B18" s="103"/>
      <c r="C18" s="105"/>
      <c r="D18" s="706"/>
      <c r="E18" s="707"/>
      <c r="F18" s="270" t="s">
        <v>4588</v>
      </c>
      <c r="G18" s="303"/>
      <c r="H18" s="44"/>
      <c r="I18" s="238" t="str">
        <f t="shared" si="0"/>
        <v/>
      </c>
      <c r="J18" s="301" t="str">
        <f t="shared" si="1"/>
        <v/>
      </c>
      <c r="K18" s="301" t="str">
        <f t="shared" si="2"/>
        <v/>
      </c>
      <c r="L18" s="41"/>
      <c r="M18" s="66" t="str">
        <f t="shared" si="3"/>
        <v/>
      </c>
      <c r="N18" s="267" t="str">
        <f t="shared" si="4"/>
        <v/>
      </c>
      <c r="O18" s="723" t="str">
        <f t="shared" si="5"/>
        <v/>
      </c>
      <c r="P18" s="722"/>
      <c r="Q18" s="722"/>
      <c r="R18" s="722"/>
      <c r="S18" s="31" t="str">
        <f t="shared" si="6"/>
        <v/>
      </c>
    </row>
    <row r="19" spans="1:19" s="4" customFormat="1" ht="20.100000000000001" customHeight="1" x14ac:dyDescent="0.2">
      <c r="A19" s="53">
        <v>11</v>
      </c>
      <c r="B19" s="103"/>
      <c r="C19" s="105"/>
      <c r="D19" s="706"/>
      <c r="E19" s="707"/>
      <c r="F19" s="270" t="s">
        <v>4588</v>
      </c>
      <c r="G19" s="303"/>
      <c r="H19" s="44"/>
      <c r="I19" s="238" t="str">
        <f t="shared" si="0"/>
        <v/>
      </c>
      <c r="J19" s="301" t="str">
        <f t="shared" si="1"/>
        <v/>
      </c>
      <c r="K19" s="301" t="str">
        <f t="shared" si="2"/>
        <v/>
      </c>
      <c r="L19" s="41"/>
      <c r="M19" s="66" t="str">
        <f t="shared" si="3"/>
        <v/>
      </c>
      <c r="N19" s="267" t="str">
        <f t="shared" si="4"/>
        <v/>
      </c>
      <c r="O19" s="723" t="str">
        <f t="shared" si="5"/>
        <v/>
      </c>
      <c r="P19" s="722"/>
      <c r="Q19" s="722"/>
      <c r="R19" s="722"/>
      <c r="S19" s="31" t="str">
        <f t="shared" si="6"/>
        <v/>
      </c>
    </row>
    <row r="20" spans="1:19" s="4" customFormat="1" ht="20.100000000000001" customHeight="1" x14ac:dyDescent="0.2">
      <c r="A20" s="52">
        <v>12</v>
      </c>
      <c r="B20" s="103"/>
      <c r="C20" s="105"/>
      <c r="D20" s="706"/>
      <c r="E20" s="707"/>
      <c r="F20" s="270" t="s">
        <v>4588</v>
      </c>
      <c r="G20" s="303"/>
      <c r="H20" s="44"/>
      <c r="I20" s="238" t="str">
        <f t="shared" si="0"/>
        <v/>
      </c>
      <c r="J20" s="301" t="str">
        <f t="shared" si="1"/>
        <v/>
      </c>
      <c r="K20" s="301" t="str">
        <f t="shared" si="2"/>
        <v/>
      </c>
      <c r="L20" s="41"/>
      <c r="M20" s="66" t="str">
        <f t="shared" si="3"/>
        <v/>
      </c>
      <c r="N20" s="267" t="str">
        <f t="shared" si="4"/>
        <v/>
      </c>
      <c r="O20" s="723" t="str">
        <f t="shared" si="5"/>
        <v/>
      </c>
      <c r="P20" s="722"/>
      <c r="Q20" s="722"/>
      <c r="R20" s="722"/>
      <c r="S20" s="31" t="str">
        <f t="shared" si="6"/>
        <v/>
      </c>
    </row>
    <row r="21" spans="1:19" s="4" customFormat="1" ht="20.100000000000001" customHeight="1" x14ac:dyDescent="0.2">
      <c r="A21" s="52">
        <v>13</v>
      </c>
      <c r="B21" s="103"/>
      <c r="C21" s="105"/>
      <c r="D21" s="706"/>
      <c r="E21" s="707"/>
      <c r="F21" s="270" t="s">
        <v>4588</v>
      </c>
      <c r="G21" s="303"/>
      <c r="H21" s="44"/>
      <c r="I21" s="238" t="str">
        <f t="shared" si="0"/>
        <v/>
      </c>
      <c r="J21" s="301" t="str">
        <f t="shared" si="1"/>
        <v/>
      </c>
      <c r="K21" s="301" t="str">
        <f t="shared" si="2"/>
        <v/>
      </c>
      <c r="L21" s="41"/>
      <c r="M21" s="66" t="str">
        <f t="shared" si="3"/>
        <v/>
      </c>
      <c r="N21" s="267" t="str">
        <f t="shared" si="4"/>
        <v/>
      </c>
      <c r="O21" s="723" t="str">
        <f t="shared" si="5"/>
        <v/>
      </c>
      <c r="P21" s="722"/>
      <c r="Q21" s="722"/>
      <c r="R21" s="722"/>
      <c r="S21" s="31" t="str">
        <f t="shared" si="6"/>
        <v/>
      </c>
    </row>
    <row r="22" spans="1:19" s="4" customFormat="1" ht="20.100000000000001" customHeight="1" x14ac:dyDescent="0.2">
      <c r="A22" s="52">
        <v>14</v>
      </c>
      <c r="B22" s="103"/>
      <c r="C22" s="105"/>
      <c r="D22" s="706"/>
      <c r="E22" s="707"/>
      <c r="F22" s="270" t="s">
        <v>4588</v>
      </c>
      <c r="G22" s="303"/>
      <c r="H22" s="44"/>
      <c r="I22" s="238" t="str">
        <f t="shared" si="0"/>
        <v/>
      </c>
      <c r="J22" s="301" t="str">
        <f t="shared" si="1"/>
        <v/>
      </c>
      <c r="K22" s="301" t="str">
        <f t="shared" si="2"/>
        <v/>
      </c>
      <c r="L22" s="41"/>
      <c r="M22" s="66" t="str">
        <f t="shared" si="3"/>
        <v/>
      </c>
      <c r="N22" s="267" t="str">
        <f t="shared" si="4"/>
        <v/>
      </c>
      <c r="O22" s="723" t="str">
        <f t="shared" si="5"/>
        <v/>
      </c>
      <c r="P22" s="722"/>
      <c r="Q22" s="722"/>
      <c r="R22" s="722"/>
      <c r="S22" s="31" t="str">
        <f t="shared" si="6"/>
        <v/>
      </c>
    </row>
    <row r="23" spans="1:19" s="4" customFormat="1" ht="20.100000000000001" customHeight="1" x14ac:dyDescent="0.2">
      <c r="A23" s="52">
        <v>15</v>
      </c>
      <c r="B23" s="103"/>
      <c r="C23" s="105"/>
      <c r="D23" s="706"/>
      <c r="E23" s="707"/>
      <c r="F23" s="270" t="s">
        <v>4588</v>
      </c>
      <c r="G23" s="303"/>
      <c r="H23" s="44"/>
      <c r="I23" s="238" t="str">
        <f t="shared" si="0"/>
        <v/>
      </c>
      <c r="J23" s="301" t="str">
        <f t="shared" si="1"/>
        <v/>
      </c>
      <c r="K23" s="301" t="str">
        <f t="shared" si="2"/>
        <v/>
      </c>
      <c r="L23" s="41"/>
      <c r="M23" s="66" t="str">
        <f t="shared" si="3"/>
        <v/>
      </c>
      <c r="N23" s="267" t="str">
        <f t="shared" si="4"/>
        <v/>
      </c>
      <c r="O23" s="723" t="str">
        <f t="shared" si="5"/>
        <v/>
      </c>
      <c r="P23" s="722"/>
      <c r="Q23" s="722"/>
      <c r="R23" s="722"/>
      <c r="S23" s="31" t="str">
        <f t="shared" si="6"/>
        <v/>
      </c>
    </row>
    <row r="24" spans="1:19" s="4" customFormat="1" ht="20.100000000000001" customHeight="1" x14ac:dyDescent="0.2">
      <c r="A24" s="52">
        <v>16</v>
      </c>
      <c r="B24" s="103"/>
      <c r="C24" s="105"/>
      <c r="D24" s="706"/>
      <c r="E24" s="707"/>
      <c r="F24" s="270" t="s">
        <v>4588</v>
      </c>
      <c r="G24" s="303"/>
      <c r="H24" s="44"/>
      <c r="I24" s="238" t="str">
        <f t="shared" si="0"/>
        <v/>
      </c>
      <c r="J24" s="301" t="str">
        <f t="shared" si="1"/>
        <v/>
      </c>
      <c r="K24" s="301" t="str">
        <f t="shared" si="2"/>
        <v/>
      </c>
      <c r="L24" s="41"/>
      <c r="M24" s="66" t="str">
        <f t="shared" si="3"/>
        <v/>
      </c>
      <c r="N24" s="267" t="str">
        <f t="shared" si="4"/>
        <v/>
      </c>
      <c r="O24" s="723" t="str">
        <f t="shared" si="5"/>
        <v/>
      </c>
      <c r="P24" s="722"/>
      <c r="Q24" s="722"/>
      <c r="R24" s="722"/>
      <c r="S24" s="31" t="str">
        <f t="shared" si="6"/>
        <v/>
      </c>
    </row>
    <row r="25" spans="1:19" s="4" customFormat="1" ht="20.100000000000001" customHeight="1" x14ac:dyDescent="0.2">
      <c r="A25" s="52">
        <v>17</v>
      </c>
      <c r="B25" s="103"/>
      <c r="C25" s="105"/>
      <c r="D25" s="706"/>
      <c r="E25" s="707"/>
      <c r="F25" s="270" t="s">
        <v>4588</v>
      </c>
      <c r="G25" s="303"/>
      <c r="H25" s="44"/>
      <c r="I25" s="238" t="str">
        <f t="shared" si="0"/>
        <v/>
      </c>
      <c r="J25" s="301" t="str">
        <f t="shared" si="1"/>
        <v/>
      </c>
      <c r="K25" s="301" t="str">
        <f t="shared" si="2"/>
        <v/>
      </c>
      <c r="L25" s="41"/>
      <c r="M25" s="66" t="str">
        <f t="shared" si="3"/>
        <v/>
      </c>
      <c r="N25" s="267" t="str">
        <f t="shared" si="4"/>
        <v/>
      </c>
      <c r="O25" s="723" t="str">
        <f t="shared" si="5"/>
        <v/>
      </c>
      <c r="P25" s="722"/>
      <c r="Q25" s="722"/>
      <c r="R25" s="722"/>
      <c r="S25" s="31" t="str">
        <f t="shared" si="6"/>
        <v/>
      </c>
    </row>
    <row r="26" spans="1:19" s="4" customFormat="1" ht="20.100000000000001" customHeight="1" x14ac:dyDescent="0.2">
      <c r="A26" s="54">
        <v>18</v>
      </c>
      <c r="B26" s="103"/>
      <c r="C26" s="105"/>
      <c r="D26" s="716"/>
      <c r="E26" s="717"/>
      <c r="F26" s="270" t="s">
        <v>4588</v>
      </c>
      <c r="G26" s="304"/>
      <c r="H26" s="45"/>
      <c r="I26" s="238" t="str">
        <f t="shared" si="0"/>
        <v/>
      </c>
      <c r="J26" s="301" t="str">
        <f t="shared" si="1"/>
        <v/>
      </c>
      <c r="K26" s="301" t="str">
        <f t="shared" si="2"/>
        <v/>
      </c>
      <c r="L26" s="42"/>
      <c r="M26" s="66" t="str">
        <f t="shared" si="3"/>
        <v/>
      </c>
      <c r="N26" s="267" t="str">
        <f t="shared" si="4"/>
        <v/>
      </c>
      <c r="O26" s="723" t="str">
        <f t="shared" si="5"/>
        <v/>
      </c>
      <c r="P26" s="722"/>
      <c r="Q26" s="722"/>
      <c r="R26" s="722"/>
      <c r="S26" s="31" t="str">
        <f t="shared" si="6"/>
        <v/>
      </c>
    </row>
    <row r="27" spans="1:19" s="4" customFormat="1" ht="18" customHeight="1" thickBot="1" x14ac:dyDescent="0.3">
      <c r="A27" s="317" t="s">
        <v>52</v>
      </c>
      <c r="B27" s="318"/>
      <c r="C27" s="318"/>
      <c r="D27" s="318"/>
      <c r="E27" s="318"/>
      <c r="F27" s="318"/>
      <c r="G27" s="318"/>
      <c r="H27" s="318"/>
      <c r="I27" s="318"/>
      <c r="J27" s="318"/>
      <c r="K27" s="318"/>
      <c r="L27" s="318"/>
      <c r="M27" s="319"/>
      <c r="N27" s="65" t="str">
        <f>IF(SUM(N9:N26)&lt;&gt;0,SUM(N9:N26)," ")</f>
        <v xml:space="preserve"> </v>
      </c>
      <c r="O27" s="724"/>
      <c r="P27" s="724"/>
      <c r="Q27" s="724"/>
      <c r="R27" s="724"/>
    </row>
    <row r="28" spans="1:19" s="4" customFormat="1" ht="24.95" customHeight="1" thickTop="1" x14ac:dyDescent="0.25">
      <c r="A28" s="49"/>
      <c r="B28" s="330" t="s">
        <v>26</v>
      </c>
      <c r="C28" s="330"/>
      <c r="D28" s="329"/>
      <c r="E28" s="329"/>
      <c r="F28" s="329"/>
      <c r="G28" s="47"/>
      <c r="H28" s="47"/>
      <c r="I28" s="47"/>
      <c r="J28" s="330" t="s">
        <v>32</v>
      </c>
      <c r="K28" s="330"/>
      <c r="L28" s="329"/>
      <c r="M28" s="329"/>
      <c r="N28" s="48"/>
      <c r="O28" s="724"/>
      <c r="P28" s="724"/>
      <c r="Q28" s="724"/>
      <c r="R28" s="724"/>
    </row>
    <row r="29" spans="1:19" s="4" customFormat="1" ht="21.75" customHeight="1" x14ac:dyDescent="0.25">
      <c r="A29" s="49"/>
      <c r="B29" s="331" t="s">
        <v>17</v>
      </c>
      <c r="C29" s="331"/>
      <c r="D29" s="333"/>
      <c r="E29" s="333"/>
      <c r="F29" s="333"/>
      <c r="G29" s="47"/>
      <c r="H29" s="47"/>
      <c r="I29" s="47"/>
      <c r="J29" s="331" t="s">
        <v>32</v>
      </c>
      <c r="K29" s="331"/>
      <c r="L29" s="333"/>
      <c r="M29" s="333"/>
      <c r="N29" s="48"/>
      <c r="O29" s="724"/>
      <c r="P29" s="724"/>
      <c r="Q29" s="724"/>
      <c r="R29" s="724"/>
    </row>
    <row r="30" spans="1:19" ht="8.25" customHeight="1" thickBot="1" x14ac:dyDescent="0.3">
      <c r="A30" s="323"/>
      <c r="B30" s="324"/>
      <c r="C30" s="324"/>
      <c r="D30" s="324"/>
      <c r="E30" s="324"/>
      <c r="F30" s="324"/>
      <c r="G30" s="324"/>
      <c r="H30" s="324"/>
      <c r="I30" s="324"/>
      <c r="J30" s="324"/>
      <c r="K30" s="324"/>
      <c r="L30" s="324"/>
      <c r="M30" s="324"/>
      <c r="N30" s="325"/>
    </row>
  </sheetData>
  <sheetProtection algorithmName="SHA-512" hashValue="eqqOzqxdJOxMDpVSul0lpVHmJyZwg6RqXozQSXqs7Vu2XlMEF4CeFJaY/2QqKWSz4HHRCIUXf0OCuI66RiDTnQ==" saltValue="3NU+JxmytsnLkd9UNg8i5A==" spinCount="100000" sheet="1" selectLockedCells="1"/>
  <mergeCells count="62">
    <mergeCell ref="A30:N30"/>
    <mergeCell ref="D26:E26"/>
    <mergeCell ref="O26:R26"/>
    <mergeCell ref="A27:M27"/>
    <mergeCell ref="O27:R27"/>
    <mergeCell ref="B28:C28"/>
    <mergeCell ref="D28:F28"/>
    <mergeCell ref="J28:K28"/>
    <mergeCell ref="L28:M28"/>
    <mergeCell ref="O28:R28"/>
    <mergeCell ref="B29:C29"/>
    <mergeCell ref="D29:F29"/>
    <mergeCell ref="J29:K29"/>
    <mergeCell ref="L29:M29"/>
    <mergeCell ref="O29:R29"/>
    <mergeCell ref="D23:E23"/>
    <mergeCell ref="O23:R23"/>
    <mergeCell ref="D24:E24"/>
    <mergeCell ref="O24:R24"/>
    <mergeCell ref="D25:E25"/>
    <mergeCell ref="O25:R25"/>
    <mergeCell ref="D20:E20"/>
    <mergeCell ref="O20:R20"/>
    <mergeCell ref="D21:E21"/>
    <mergeCell ref="O21:R21"/>
    <mergeCell ref="D22:E22"/>
    <mergeCell ref="O22:R22"/>
    <mergeCell ref="D17:E17"/>
    <mergeCell ref="O17:R17"/>
    <mergeCell ref="D18:E18"/>
    <mergeCell ref="O18:R18"/>
    <mergeCell ref="D19:E19"/>
    <mergeCell ref="O19:R19"/>
    <mergeCell ref="D14:E14"/>
    <mergeCell ref="O14:R14"/>
    <mergeCell ref="D15:E15"/>
    <mergeCell ref="O15:R15"/>
    <mergeCell ref="D16:E16"/>
    <mergeCell ref="O16:R16"/>
    <mergeCell ref="D11:E11"/>
    <mergeCell ref="O11:R11"/>
    <mergeCell ref="D12:E12"/>
    <mergeCell ref="O12:R12"/>
    <mergeCell ref="D13:E13"/>
    <mergeCell ref="O13:R13"/>
    <mergeCell ref="D10:E10"/>
    <mergeCell ref="O10:R10"/>
    <mergeCell ref="B1:H2"/>
    <mergeCell ref="M1:N1"/>
    <mergeCell ref="B3:H3"/>
    <mergeCell ref="I3:N4"/>
    <mergeCell ref="C4:F4"/>
    <mergeCell ref="G5:G8"/>
    <mergeCell ref="L5:L8"/>
    <mergeCell ref="O6:P8"/>
    <mergeCell ref="D9:E9"/>
    <mergeCell ref="O9:R9"/>
    <mergeCell ref="A5:A8"/>
    <mergeCell ref="B5:B8"/>
    <mergeCell ref="C5:C8"/>
    <mergeCell ref="D5:E8"/>
    <mergeCell ref="F5:F8"/>
  </mergeCells>
  <conditionalFormatting sqref="B5">
    <cfRule type="expression" dxfId="194" priority="7" stopIfTrue="1">
      <formula>B7&gt;0</formula>
    </cfRule>
  </conditionalFormatting>
  <conditionalFormatting sqref="B5">
    <cfRule type="expression" dxfId="193" priority="6" stopIfTrue="1">
      <formula>B7&gt;0</formula>
    </cfRule>
  </conditionalFormatting>
  <conditionalFormatting sqref="B9:D9 B11:D26 B10:C10 F9:G26">
    <cfRule type="notContainsBlanks" dxfId="192" priority="5">
      <formula>LEN(TRIM(B9))&gt;0</formula>
    </cfRule>
  </conditionalFormatting>
  <conditionalFormatting sqref="O9:O29">
    <cfRule type="notContainsBlanks" dxfId="191" priority="4">
      <formula>LEN(TRIM(O9))&gt;0</formula>
    </cfRule>
  </conditionalFormatting>
  <conditionalFormatting sqref="O6:P8">
    <cfRule type="notContainsBlanks" dxfId="190" priority="3">
      <formula>LEN(TRIM(O6))&gt;0</formula>
    </cfRule>
  </conditionalFormatting>
  <conditionalFormatting sqref="M8">
    <cfRule type="expression" dxfId="189" priority="2">
      <formula>$O$6&lt;&gt;""</formula>
    </cfRule>
  </conditionalFormatting>
  <conditionalFormatting sqref="D10">
    <cfRule type="notContainsBlanks" dxfId="188" priority="1">
      <formula>LEN(TRIM(D10))&gt;0</formula>
    </cfRule>
  </conditionalFormatting>
  <dataValidations count="10">
    <dataValidation type="list" allowBlank="1" showInputMessage="1" showErrorMessage="1" sqref="M8" xr:uid="{4442D0A8-7097-4AFF-9025-5AF7B6F1E57E}">
      <formula1>$R$3:$R$4</formula1>
    </dataValidation>
    <dataValidation type="textLength" operator="lessThanOrEqual" allowBlank="1" showErrorMessage="1" errorTitle="ΑΡΙΘΜΟΣ ΔΕΛΤΙΟΥ ΤΑΥΤΟΤΗΤΑΣ" error="Μέχρι 10 χαρακτήρες" sqref="C9:C26" xr:uid="{757D9B0A-F41C-46E1-AFA9-7C608543C5F1}">
      <formula1>10</formula1>
    </dataValidation>
    <dataValidation type="textLength" operator="lessThanOrEqual" allowBlank="1" showErrorMessage="1" errorTitle="ΑΡΙΘΜΟΣ ΚΟΙΝΩΝΙΚΩΝ ΑΣΦΑΛΙΣΕΩΝ" error="Μέχρι 10 χαρακτήρες" sqref="B9:B26" xr:uid="{875C4A0F-8A49-406B-B2A1-0BD7C20C80E8}">
      <formula1>10</formula1>
    </dataValidation>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J8" xr:uid="{3556078E-607B-4399-8D83-CB612C00A9EB}"/>
    <dataValidation allowBlank="1" showInputMessage="1" showErrorMessage="1" promptTitle="ΕΛΑΧΙΣΤΟ ΠΟΣΟ ΓΕΝΙΚΩΝ ΑΥΞΗΣΕΩΝ" prompt="Καταχώριση  ΕΛΑΧΙΣΤΟΥ ΠΟΣΟΥ Γενικών Αυξήσεων" sqref="I7" xr:uid="{172ED607-41B8-4A55-8110-513B0E9F4962}"/>
    <dataValidation allowBlank="1" showInputMessage="1" showErrorMessage="1" promptTitle="ΤΙΜΑΡΙΘΜΙΚΟ ΕΠΙΔΟΜΑ" prompt="Καταχώριση ΕΛΑΧΙΣΤΟΥ ΠΟΣΟΥ Τιμαριθμικού Επιδόματος" sqref="J7" xr:uid="{811CB167-2C68-499E-BC53-43D1C864DEDA}"/>
    <dataValidation allowBlank="1" showInputMessage="1" showErrorMessage="1" promptTitle="ΤΙΜΑΡΙΘΜΙΚΟ ΕΠΙΔΟΜΑ" prompt="Καταχώριση ΠΟΣΟΣΤΟΥ Τιμαριθμικού Επιδόματος" sqref="J6" xr:uid="{6290DC1E-CF92-4B0D-B235-E4FD2B339813}"/>
    <dataValidation allowBlank="1" showInputMessage="1" showErrorMessage="1" promptTitle="ΓΕΝΙΚΕΣ ΑΥΞΗΣΕΙΣ" prompt="Καταχώριση ΠΟΣΟΣΤΟΥ Γενικών Αυξήσεων" sqref="I6" xr:uid="{2151D14E-C499-4E57-9098-F007AD247B83}"/>
    <dataValidation type="list" allowBlank="1" showInputMessage="1" showErrorMessage="1" sqref="F9:F26" xr:uid="{3C53F02E-16E5-4BA1-A638-8FB3C5E14149}">
      <formula1>$O$1:$O$2</formula1>
    </dataValidation>
    <dataValidation type="date" allowBlank="1" showInputMessage="1" showErrorMessage="1" error="ΕΙΣΑΞΤΕ ΗΜΕΡ ΑΠΟ 1/1/2022 - 31/12/2022" prompt="ΕΙΣΑΞΤΕ ΗΜΕΡ ΑΠΟ 1/1/2022 - 31/12/2022 " sqref="G9:G26" xr:uid="{0879EFA5-1DB2-41C5-ADF3-0BEA41F6FE61}">
      <formula1>44562</formula1>
      <formula2>44926</formula2>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9F37E-AD1D-429E-BCA3-1333D1B0DACC}">
  <dimension ref="A1:Y2499"/>
  <sheetViews>
    <sheetView showGridLines="0" showZeros="0" zoomScaleNormal="100" workbookViewId="0">
      <selection activeCell="C7" sqref="C7"/>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3" width="9.140625" style="111"/>
    <col min="24" max="24" width="24.85546875" style="111" customWidth="1"/>
    <col min="25" max="25" width="0" style="111" hidden="1" customWidth="1"/>
    <col min="26"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5"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5" s="108" customFormat="1" ht="23.25" customHeight="1" thickBot="1" x14ac:dyDescent="0.25">
      <c r="A2" s="367"/>
      <c r="B2" s="368"/>
      <c r="C2" s="368"/>
      <c r="D2" s="368"/>
      <c r="E2" s="368"/>
      <c r="F2" s="368"/>
      <c r="G2" s="368"/>
      <c r="H2" s="109"/>
      <c r="I2" s="109"/>
      <c r="J2" s="109"/>
      <c r="K2" s="109"/>
      <c r="L2" s="109"/>
      <c r="M2" s="109"/>
      <c r="N2" s="110"/>
      <c r="O2" s="373"/>
      <c r="P2" s="373"/>
      <c r="Q2" s="373"/>
      <c r="R2" s="373"/>
      <c r="S2" s="374"/>
    </row>
    <row r="3" spans="1:25" ht="15.75" customHeight="1" x14ac:dyDescent="0.25">
      <c r="A3" s="375" t="s">
        <v>4595</v>
      </c>
      <c r="B3" s="376"/>
      <c r="C3" s="376"/>
      <c r="D3" s="376"/>
      <c r="E3" s="376"/>
      <c r="F3" s="376"/>
      <c r="G3" s="376"/>
      <c r="H3" s="377" t="s">
        <v>63</v>
      </c>
      <c r="I3" s="378"/>
      <c r="J3" s="378"/>
      <c r="K3" s="378"/>
      <c r="L3" s="378"/>
      <c r="M3" s="378"/>
      <c r="N3" s="378"/>
      <c r="O3" s="378"/>
      <c r="P3" s="378"/>
      <c r="Q3" s="378"/>
      <c r="R3" s="378"/>
      <c r="S3" s="379"/>
    </row>
    <row r="4" spans="1:25" ht="11.25" customHeight="1" x14ac:dyDescent="0.2">
      <c r="A4" s="380"/>
      <c r="B4" s="381"/>
      <c r="C4" s="381"/>
      <c r="D4" s="381"/>
      <c r="E4" s="381"/>
      <c r="F4" s="381"/>
      <c r="G4" s="381"/>
      <c r="H4" s="382" t="s">
        <v>65</v>
      </c>
      <c r="I4" s="383"/>
      <c r="J4" s="384"/>
      <c r="K4" s="388"/>
      <c r="L4" s="388"/>
      <c r="M4" s="388"/>
      <c r="N4" s="390" t="s">
        <v>66</v>
      </c>
      <c r="O4" s="393" t="s">
        <v>67</v>
      </c>
      <c r="P4" s="355" t="s">
        <v>7</v>
      </c>
      <c r="Q4" s="356"/>
      <c r="R4" s="356"/>
      <c r="S4" s="357"/>
    </row>
    <row r="5" spans="1:25"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5"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5"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5"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5"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5"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5"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5"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5"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5"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5" ht="18" customHeight="1" x14ac:dyDescent="0.25">
      <c r="A15" s="145">
        <v>1</v>
      </c>
      <c r="B15" s="296" t="str">
        <f>IF('ΓΛ 44Ν(LEAVE) Ιαν 2022-Δεκ 2022'!$S9="ΓΛ44 ΙΖ",'ΓΛ 44Ν(LEAVE) Ιαν 2022-Δεκ 2022'!B9,"")</f>
        <v/>
      </c>
      <c r="C15" s="296" t="str">
        <f>IF('ΓΛ 44Ν(LEAVE) Ιαν 2022-Δεκ 2022'!$S9="ΓΛ44 ΙΖ",'ΓΛ 44Ν(LEAVE) Ιαν 2022-Δεκ 2022'!C9,"")</f>
        <v/>
      </c>
      <c r="D15" s="412" t="str">
        <f>IF('ΓΛ 44Ν(LEAVE) Ιαν 2022-Δεκ 2022'!$S9="ΓΛ44 ΙΖ",'ΓΛ 44Ν(LEAVE) Ιαν 2022-Δεκ 2022'!D9,"")</f>
        <v/>
      </c>
      <c r="E15" s="413"/>
      <c r="F15" s="414"/>
      <c r="G15" s="305"/>
      <c r="H15" s="147"/>
      <c r="I15" s="148" t="str">
        <f t="shared" ref="I15:I32" si="0">IF(G15="","",+MONTH(G15))</f>
        <v/>
      </c>
      <c r="J15" s="149" t="str">
        <f t="shared" ref="J15:J32" si="1">IF(G15="","",+YEAR(G15))</f>
        <v/>
      </c>
      <c r="K15" s="314"/>
      <c r="L15" s="314"/>
      <c r="M15" s="223"/>
      <c r="N15" s="224"/>
      <c r="O15" s="225"/>
      <c r="P15" s="2"/>
      <c r="Q15" s="2"/>
      <c r="R15" s="152"/>
      <c r="S15" s="153" t="str">
        <f>IF('ΓΛ 44Ν(LEAVE) Ιαν 2022-Δεκ 2022'!$S9="ΓΛ44 ΙΖ",'ΓΛ 44Ν(LEAVE) Ιαν 2022-Δεκ 2022'!N9,"")</f>
        <v/>
      </c>
      <c r="T15" s="415" t="str">
        <f>IF(AND(G15&lt;&gt;"",MONTH(G15)&gt;=3,'ΓΛ 44Ν(LEAVE) Ιαν 2022-Δεκ 2022'!F9="ΝΑΙ"),"Για Αξιωματούχους από 1/3/19  χρησιμοποιείστε το έντυπο ΓΛ44Β",+IF(Q15="N/A","Η κλίμακα αυτή έχει καταργηθεί",""))</f>
        <v/>
      </c>
      <c r="U15" s="416"/>
      <c r="V15" s="416"/>
      <c r="W15" s="416"/>
      <c r="X15" s="416"/>
      <c r="Y15" s="111" t="b">
        <f>+IF(AND('ΓΛ44Β (Αξιωμ) Ιαν 2020-Δεκ2 (2)'!I10&lt;&gt;"",'ΓΛ44Β (Αξιωμ) Ιαν 2020-Δεκ2 (2)'!M10=""),FALSE,TRUE)</f>
        <v>1</v>
      </c>
    </row>
    <row r="16" spans="1:25" ht="18" customHeight="1" x14ac:dyDescent="0.25">
      <c r="A16" s="154">
        <v>2</v>
      </c>
      <c r="B16" s="296" t="str">
        <f>IF('ΓΛ 44Ν(LEAVE) Ιαν 2022-Δεκ 2022'!$S10="ΓΛ44 ΙΖ",'ΓΛ 44Ν(LEAVE) Ιαν 2022-Δεκ 2022'!B10,"")</f>
        <v/>
      </c>
      <c r="C16" s="296" t="str">
        <f>IF('ΓΛ 44Ν(LEAVE) Ιαν 2022-Δεκ 2022'!$S10="ΓΛ44 ΙΖ",'ΓΛ 44Ν(LEAVE) Ιαν 2022-Δεκ 2022'!C10,"")</f>
        <v/>
      </c>
      <c r="D16" s="417" t="str">
        <f>IF('ΓΛ 44Ν(LEAVE) Ιαν 2022-Δεκ 2022'!$S10="ΓΛ44 ΙΖ",'ΓΛ 44Ν(LEAVE) Ιαν 2022-Δεκ 2022'!D10,"")</f>
        <v/>
      </c>
      <c r="E16" s="418"/>
      <c r="F16" s="419"/>
      <c r="G16" s="305"/>
      <c r="H16" s="147"/>
      <c r="I16" s="148" t="str">
        <f t="shared" si="0"/>
        <v/>
      </c>
      <c r="J16" s="149" t="str">
        <f t="shared" si="1"/>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IF('ΓΛ 44Ν(LEAVE) Ιαν 2022-Δεκ 2022'!$S10="ΓΛ44 ΙΖ",'ΓΛ 44Ν(LEAVE) Ιαν 2022-Δεκ 2022'!N10,"")</f>
        <v/>
      </c>
      <c r="T16" s="415" t="str">
        <f>IF(AND(G16&lt;&gt;"",MONTH(G16)&gt;=3,'ΓΛ 44Ν(LEAVE) Ιαν 2022-Δεκ 2022'!F10="ΝΑΙ"),"Για Αξιωματούχους από 1/3/19  χρησιμοποιείστε το έντυπο ΓΛ44Β",+IF(Q16="N/A","Η κλίμακα αυτή έχει καταργηθεί",""))</f>
        <v/>
      </c>
      <c r="U16" s="416"/>
      <c r="V16" s="416"/>
      <c r="W16" s="416"/>
      <c r="X16" s="416"/>
      <c r="Y16" s="111" t="b">
        <f>+IF(AND('ΓΛ44Β (Αξιωμ) Ιαν 2020-Δεκ2 (2)'!I11&lt;&gt;"",'ΓΛ44Β (Αξιωμ) Ιαν 2020-Δεκ2 (2)'!M11=""),FALSE,TRUE)</f>
        <v>1</v>
      </c>
    </row>
    <row r="17" spans="1:25" ht="18" customHeight="1" x14ac:dyDescent="0.25">
      <c r="A17" s="154">
        <v>3</v>
      </c>
      <c r="B17" s="296" t="str">
        <f>IF('ΓΛ 44Ν(LEAVE) Ιαν 2022-Δεκ 2022'!$S11="ΓΛ44 ΙΖ",'ΓΛ 44Ν(LEAVE) Ιαν 2022-Δεκ 2022'!B11,"")</f>
        <v/>
      </c>
      <c r="C17" s="296" t="str">
        <f>IF('ΓΛ 44Ν(LEAVE) Ιαν 2022-Δεκ 2022'!$S11="ΓΛ44 ΙΖ",'ΓΛ 44Ν(LEAVE) Ιαν 2022-Δεκ 2022'!C11,"")</f>
        <v/>
      </c>
      <c r="D17" s="417" t="str">
        <f>IF('ΓΛ 44Ν(LEAVE) Ιαν 2022-Δεκ 2022'!$S11="ΓΛ44 ΙΖ",'ΓΛ 44Ν(LEAVE) Ιαν 2022-Δεκ 2022'!D11,"")</f>
        <v/>
      </c>
      <c r="E17" s="418"/>
      <c r="F17" s="419"/>
      <c r="G17" s="305"/>
      <c r="H17" s="147"/>
      <c r="I17" s="148" t="str">
        <f t="shared" si="0"/>
        <v/>
      </c>
      <c r="J17" s="149" t="str">
        <f t="shared" si="1"/>
        <v/>
      </c>
      <c r="K17" s="222"/>
      <c r="L17" s="223"/>
      <c r="M17" s="223"/>
      <c r="N17" s="224"/>
      <c r="O17" s="225"/>
      <c r="P17" s="150">
        <f t="shared" si="2"/>
        <v>0</v>
      </c>
      <c r="Q17" s="151">
        <f t="shared" si="3"/>
        <v>0</v>
      </c>
      <c r="R17" s="152">
        <f t="shared" si="4"/>
        <v>0</v>
      </c>
      <c r="S17" s="153" t="str">
        <f>IF('ΓΛ 44Ν(LEAVE) Ιαν 2022-Δεκ 2022'!$S11="ΓΛ44 ΙΖ",'ΓΛ 44Ν(LEAVE) Ιαν 2022-Δεκ 2022'!N11,"")</f>
        <v/>
      </c>
      <c r="T17" s="415" t="str">
        <f>IF(AND(G17&lt;&gt;"",MONTH(G17)&gt;=3,'ΓΛ 44Ν(LEAVE) Ιαν 2022-Δεκ 2022'!F11="ΝΑΙ"),"Για Αξιωματούχους από 1/3/19  χρησιμοποιείστε το έντυπο ΓΛ44Β",+IF(Q17="N/A","Η κλίμακα αυτή έχει καταργηθεί",""))</f>
        <v/>
      </c>
      <c r="U17" s="416"/>
      <c r="V17" s="416"/>
      <c r="W17" s="416"/>
      <c r="X17" s="416"/>
      <c r="Y17" s="111" t="b">
        <f>+IF(AND('ΓΛ44Β (Αξιωμ) Ιαν 2020-Δεκ2 (2)'!I12&lt;&gt;"",'ΓΛ44Β (Αξιωμ) Ιαν 2020-Δεκ2 (2)'!M12=""),FALSE,TRUE)</f>
        <v>1</v>
      </c>
    </row>
    <row r="18" spans="1:25" ht="18" customHeight="1" x14ac:dyDescent="0.25">
      <c r="A18" s="154">
        <v>4</v>
      </c>
      <c r="B18" s="296" t="str">
        <f>IF('ΓΛ 44Ν(LEAVE) Ιαν 2022-Δεκ 2022'!$S12="ΓΛ44 ΙΖ",'ΓΛ 44Ν(LEAVE) Ιαν 2022-Δεκ 2022'!B12,"")</f>
        <v/>
      </c>
      <c r="C18" s="296" t="str">
        <f>IF('ΓΛ 44Ν(LEAVE) Ιαν 2022-Δεκ 2022'!$S12="ΓΛ44 ΙΖ",'ΓΛ 44Ν(LEAVE) Ιαν 2022-Δεκ 2022'!C12,"")</f>
        <v/>
      </c>
      <c r="D18" s="417" t="str">
        <f>IF('ΓΛ 44Ν(LEAVE) Ιαν 2022-Δεκ 2022'!$S12="ΓΛ44 ΙΖ",'ΓΛ 44Ν(LEAVE) Ιαν 2022-Δεκ 2022'!D12,"")</f>
        <v/>
      </c>
      <c r="E18" s="418"/>
      <c r="F18" s="419"/>
      <c r="G18" s="305"/>
      <c r="H18" s="147"/>
      <c r="I18" s="148" t="str">
        <f t="shared" si="0"/>
        <v/>
      </c>
      <c r="J18" s="149" t="str">
        <f t="shared" si="1"/>
        <v/>
      </c>
      <c r="K18" s="222"/>
      <c r="L18" s="223"/>
      <c r="M18" s="223"/>
      <c r="N18" s="224"/>
      <c r="O18" s="225"/>
      <c r="P18" s="150">
        <f t="shared" si="2"/>
        <v>0</v>
      </c>
      <c r="Q18" s="151">
        <f t="shared" si="3"/>
        <v>0</v>
      </c>
      <c r="R18" s="152">
        <f t="shared" si="4"/>
        <v>0</v>
      </c>
      <c r="S18" s="153" t="str">
        <f>IF('ΓΛ 44Ν(LEAVE) Ιαν 2022-Δεκ 2022'!$S12="ΓΛ44 ΙΖ",'ΓΛ 44Ν(LEAVE) Ιαν 2022-Δεκ 2022'!N12,"")</f>
        <v/>
      </c>
      <c r="T18" s="415" t="str">
        <f>IF(AND(G18&lt;&gt;"",MONTH(G18)&gt;=3,'ΓΛ 44Ν(LEAVE) Ιαν 2022-Δεκ 2022'!F12="ΝΑΙ"),"Για Αξιωματούχους από 1/3/19  χρησιμοποιείστε το έντυπο ΓΛ44Β",+IF(Q18="N/A","Η κλίμακα αυτή έχει καταργηθεί",""))</f>
        <v/>
      </c>
      <c r="U18" s="416"/>
      <c r="V18" s="416"/>
      <c r="W18" s="416"/>
      <c r="X18" s="416"/>
      <c r="Y18" s="111" t="b">
        <f>+IF(AND('ΓΛ44Β (Αξιωμ) Ιαν 2020-Δεκ2 (2)'!I13&lt;&gt;"",'ΓΛ44Β (Αξιωμ) Ιαν 2020-Δεκ2 (2)'!M13=""),FALSE,TRUE)</f>
        <v>1</v>
      </c>
    </row>
    <row r="19" spans="1:25" ht="18" customHeight="1" x14ac:dyDescent="0.25">
      <c r="A19" s="154">
        <v>5</v>
      </c>
      <c r="B19" s="296" t="str">
        <f>IF('ΓΛ 44Ν(LEAVE) Ιαν 2022-Δεκ 2022'!$S13="ΓΛ44 ΙΖ",'ΓΛ 44Ν(LEAVE) Ιαν 2022-Δεκ 2022'!B13,"")</f>
        <v/>
      </c>
      <c r="C19" s="296" t="str">
        <f>IF('ΓΛ 44Ν(LEAVE) Ιαν 2022-Δεκ 2022'!$S13="ΓΛ44 ΙΖ",'ΓΛ 44Ν(LEAVE) Ιαν 2022-Δεκ 2022'!C13,"")</f>
        <v/>
      </c>
      <c r="D19" s="417" t="str">
        <f>IF('ΓΛ 44Ν(LEAVE) Ιαν 2022-Δεκ 2022'!$S13="ΓΛ44 ΙΖ",'ΓΛ 44Ν(LEAVE) Ιαν 2022-Δεκ 2022'!D13,"")</f>
        <v/>
      </c>
      <c r="E19" s="418"/>
      <c r="F19" s="419"/>
      <c r="G19" s="305"/>
      <c r="H19" s="147"/>
      <c r="I19" s="148" t="str">
        <f t="shared" si="0"/>
        <v/>
      </c>
      <c r="J19" s="149" t="str">
        <f t="shared" si="1"/>
        <v/>
      </c>
      <c r="K19" s="222"/>
      <c r="L19" s="223"/>
      <c r="M19" s="223"/>
      <c r="N19" s="224"/>
      <c r="O19" s="225"/>
      <c r="P19" s="150">
        <f t="shared" si="2"/>
        <v>0</v>
      </c>
      <c r="Q19" s="151">
        <f t="shared" si="3"/>
        <v>0</v>
      </c>
      <c r="R19" s="152">
        <f t="shared" si="4"/>
        <v>0</v>
      </c>
      <c r="S19" s="153" t="str">
        <f>IF('ΓΛ 44Ν(LEAVE) Ιαν 2022-Δεκ 2022'!$S13="ΓΛ44 ΙΖ",'ΓΛ 44Ν(LEAVE) Ιαν 2022-Δεκ 2022'!N13,"")</f>
        <v/>
      </c>
      <c r="T19" s="415" t="str">
        <f>IF(AND(G19&lt;&gt;"",MONTH(G19)&gt;=3,'ΓΛ 44Ν(LEAVE) Ιαν 2022-Δεκ 2022'!F13="ΝΑΙ"),"Για Αξιωματούχους από 1/3/19  χρησιμοποιείστε το έντυπο ΓΛ44Β",+IF(Q19="N/A","Η κλίμακα αυτή έχει καταργηθεί",""))</f>
        <v/>
      </c>
      <c r="U19" s="416"/>
      <c r="V19" s="416"/>
      <c r="W19" s="416"/>
      <c r="X19" s="416"/>
      <c r="Y19" s="111" t="b">
        <f>+IF(AND('ΓΛ44Β (Αξιωμ) Ιαν 2020-Δεκ2 (2)'!I14&lt;&gt;"",'ΓΛ44Β (Αξιωμ) Ιαν 2020-Δεκ2 (2)'!M14=""),FALSE,TRUE)</f>
        <v>1</v>
      </c>
    </row>
    <row r="20" spans="1:25" ht="18" customHeight="1" x14ac:dyDescent="0.25">
      <c r="A20" s="154">
        <v>6</v>
      </c>
      <c r="B20" s="296" t="str">
        <f>IF('ΓΛ 44Ν(LEAVE) Ιαν 2022-Δεκ 2022'!$S14="ΓΛ44 ΙΖ",'ΓΛ 44Ν(LEAVE) Ιαν 2022-Δεκ 2022'!B14,"")</f>
        <v/>
      </c>
      <c r="C20" s="296" t="str">
        <f>IF('ΓΛ 44Ν(LEAVE) Ιαν 2022-Δεκ 2022'!$S14="ΓΛ44 ΙΖ",'ΓΛ 44Ν(LEAVE) Ιαν 2022-Δεκ 2022'!C14,"")</f>
        <v/>
      </c>
      <c r="D20" s="417" t="str">
        <f>IF('ΓΛ 44Ν(LEAVE) Ιαν 2022-Δεκ 2022'!$S14="ΓΛ44 ΙΖ",'ΓΛ 44Ν(LEAVE) Ιαν 2022-Δεκ 2022'!D14,"")</f>
        <v/>
      </c>
      <c r="E20" s="418"/>
      <c r="F20" s="419"/>
      <c r="G20" s="305"/>
      <c r="H20" s="147"/>
      <c r="I20" s="148" t="str">
        <f t="shared" si="0"/>
        <v/>
      </c>
      <c r="J20" s="149" t="str">
        <f t="shared" si="1"/>
        <v/>
      </c>
      <c r="K20" s="222"/>
      <c r="L20" s="223"/>
      <c r="M20" s="223"/>
      <c r="N20" s="224"/>
      <c r="O20" s="225"/>
      <c r="P20" s="150">
        <f t="shared" si="2"/>
        <v>0</v>
      </c>
      <c r="Q20" s="151">
        <f t="shared" si="3"/>
        <v>0</v>
      </c>
      <c r="R20" s="152">
        <f t="shared" si="4"/>
        <v>0</v>
      </c>
      <c r="S20" s="153" t="str">
        <f>IF('ΓΛ 44Ν(LEAVE) Ιαν 2022-Δεκ 2022'!$S14="ΓΛ44 ΙΖ",'ΓΛ 44Ν(LEAVE) Ιαν 2022-Δεκ 2022'!N14,"")</f>
        <v/>
      </c>
      <c r="T20" s="415" t="str">
        <f>IF(AND(G20&lt;&gt;"",MONTH(G20)&gt;=3,'ΓΛ 44Ν(LEAVE) Ιαν 2022-Δεκ 2022'!F14="ΝΑΙ"),"Για Αξιωματούχους από 1/3/19  χρησιμοποιείστε το έντυπο ΓΛ44Β",+IF(Q20="N/A","Η κλίμακα αυτή έχει καταργηθεί",""))</f>
        <v/>
      </c>
      <c r="U20" s="416"/>
      <c r="V20" s="416"/>
      <c r="W20" s="416"/>
      <c r="X20" s="416"/>
      <c r="Y20" s="111" t="b">
        <f>+IF(AND('ΓΛ44Β (Αξιωμ) Ιαν 2020-Δεκ2 (2)'!I15&lt;&gt;"",'ΓΛ44Β (Αξιωμ) Ιαν 2020-Δεκ2 (2)'!M15=""),FALSE,TRUE)</f>
        <v>1</v>
      </c>
    </row>
    <row r="21" spans="1:25" ht="18" customHeight="1" x14ac:dyDescent="0.25">
      <c r="A21" s="154">
        <v>7</v>
      </c>
      <c r="B21" s="296" t="str">
        <f>IF('ΓΛ 44Ν(LEAVE) Ιαν 2022-Δεκ 2022'!$S15="ΓΛ44 ΙΖ",'ΓΛ 44Ν(LEAVE) Ιαν 2022-Δεκ 2022'!B15,"")</f>
        <v/>
      </c>
      <c r="C21" s="296" t="str">
        <f>IF('ΓΛ 44Ν(LEAVE) Ιαν 2022-Δεκ 2022'!$S15="ΓΛ44 ΙΖ",'ΓΛ 44Ν(LEAVE) Ιαν 2022-Δεκ 2022'!C15,"")</f>
        <v/>
      </c>
      <c r="D21" s="417" t="str">
        <f>IF('ΓΛ 44Ν(LEAVE) Ιαν 2022-Δεκ 2022'!$S15="ΓΛ44 ΙΖ",'ΓΛ 44Ν(LEAVE) Ιαν 2022-Δεκ 2022'!D15,"")</f>
        <v/>
      </c>
      <c r="E21" s="418"/>
      <c r="F21" s="419"/>
      <c r="G21" s="305"/>
      <c r="H21" s="147"/>
      <c r="I21" s="148" t="str">
        <f t="shared" si="0"/>
        <v/>
      </c>
      <c r="J21" s="149" t="str">
        <f t="shared" si="1"/>
        <v/>
      </c>
      <c r="K21" s="222"/>
      <c r="L21" s="223"/>
      <c r="M21" s="223"/>
      <c r="N21" s="224"/>
      <c r="O21" s="225"/>
      <c r="P21" s="150">
        <f t="shared" si="2"/>
        <v>0</v>
      </c>
      <c r="Q21" s="151">
        <f t="shared" si="3"/>
        <v>0</v>
      </c>
      <c r="R21" s="152">
        <f t="shared" si="4"/>
        <v>0</v>
      </c>
      <c r="S21" s="153" t="str">
        <f>IF('ΓΛ 44Ν(LEAVE) Ιαν 2022-Δεκ 2022'!$S15="ΓΛ44 ΙΖ",'ΓΛ 44Ν(LEAVE) Ιαν 2022-Δεκ 2022'!N15,"")</f>
        <v/>
      </c>
      <c r="T21" s="415" t="str">
        <f>IF(AND(G21&lt;&gt;"",MONTH(G21)&gt;=3,'ΓΛ 44Ν(LEAVE) Ιαν 2022-Δεκ 2022'!F15="ΝΑΙ"),"Για Αξιωματούχους από 1/3/19  χρησιμοποιείστε το έντυπο ΓΛ44Β",+IF(Q21="N/A","Η κλίμακα αυτή έχει καταργηθεί",""))</f>
        <v/>
      </c>
      <c r="U21" s="416"/>
      <c r="V21" s="416"/>
      <c r="W21" s="416"/>
      <c r="X21" s="416"/>
      <c r="Y21" s="111" t="b">
        <f>+IF(AND('ΓΛ44Β (Αξιωμ) Ιαν 2020-Δεκ2 (2)'!I16&lt;&gt;"",'ΓΛ44Β (Αξιωμ) Ιαν 2020-Δεκ2 (2)'!M16=""),FALSE,TRUE)</f>
        <v>1</v>
      </c>
    </row>
    <row r="22" spans="1:25" ht="18" customHeight="1" x14ac:dyDescent="0.25">
      <c r="A22" s="154">
        <v>8</v>
      </c>
      <c r="B22" s="296" t="str">
        <f>IF('ΓΛ 44Ν(LEAVE) Ιαν 2022-Δεκ 2022'!$S16="ΓΛ44 ΙΖ",'ΓΛ 44Ν(LEAVE) Ιαν 2022-Δεκ 2022'!B16,"")</f>
        <v/>
      </c>
      <c r="C22" s="296" t="str">
        <f>IF('ΓΛ 44Ν(LEAVE) Ιαν 2022-Δεκ 2022'!$S16="ΓΛ44 ΙΖ",'ΓΛ 44Ν(LEAVE) Ιαν 2022-Δεκ 2022'!C16,"")</f>
        <v/>
      </c>
      <c r="D22" s="417" t="str">
        <f>IF('ΓΛ 44Ν(LEAVE) Ιαν 2022-Δεκ 2022'!$S16="ΓΛ44 ΙΖ",'ΓΛ 44Ν(LEAVE) Ιαν 2022-Δεκ 2022'!D16,"")</f>
        <v/>
      </c>
      <c r="E22" s="418"/>
      <c r="F22" s="419"/>
      <c r="G22" s="305"/>
      <c r="H22" s="147"/>
      <c r="I22" s="148" t="str">
        <f t="shared" si="0"/>
        <v/>
      </c>
      <c r="J22" s="149" t="str">
        <f t="shared" si="1"/>
        <v/>
      </c>
      <c r="K22" s="222"/>
      <c r="L22" s="223"/>
      <c r="M22" s="223"/>
      <c r="N22" s="224"/>
      <c r="O22" s="225"/>
      <c r="P22" s="150">
        <f t="shared" si="2"/>
        <v>0</v>
      </c>
      <c r="Q22" s="151">
        <f t="shared" si="3"/>
        <v>0</v>
      </c>
      <c r="R22" s="152">
        <f t="shared" si="4"/>
        <v>0</v>
      </c>
      <c r="S22" s="153" t="str">
        <f>IF('ΓΛ 44Ν(LEAVE) Ιαν 2022-Δεκ 2022'!$S16="ΓΛ44 ΙΖ",'ΓΛ 44Ν(LEAVE) Ιαν 2022-Δεκ 2022'!N16,"")</f>
        <v/>
      </c>
      <c r="T22" s="415" t="str">
        <f>IF(AND(G22&lt;&gt;"",MONTH(G22)&gt;=3,'ΓΛ 44Ν(LEAVE) Ιαν 2022-Δεκ 2022'!F16="ΝΑΙ"),"Για Αξιωματούχους από 1/3/19  χρησιμοποιείστε το έντυπο ΓΛ44Β",+IF(Q22="N/A","Η κλίμακα αυτή έχει καταργηθεί",""))</f>
        <v/>
      </c>
      <c r="U22" s="416"/>
      <c r="V22" s="416"/>
      <c r="W22" s="416"/>
      <c r="X22" s="416"/>
      <c r="Y22" s="111" t="b">
        <f>+IF(AND('ΓΛ44Β (Αξιωμ) Ιαν 2020-Δεκ2 (2)'!I17&lt;&gt;"",'ΓΛ44Β (Αξιωμ) Ιαν 2020-Δεκ2 (2)'!M17=""),FALSE,TRUE)</f>
        <v>1</v>
      </c>
    </row>
    <row r="23" spans="1:25" ht="18" customHeight="1" x14ac:dyDescent="0.25">
      <c r="A23" s="154">
        <v>9</v>
      </c>
      <c r="B23" s="296" t="str">
        <f>IF('ΓΛ 44Ν(LEAVE) Ιαν 2022-Δεκ 2022'!$S17="ΓΛ44 ΙΖ",'ΓΛ 44Ν(LEAVE) Ιαν 2022-Δεκ 2022'!B17,"")</f>
        <v/>
      </c>
      <c r="C23" s="296" t="str">
        <f>IF('ΓΛ 44Ν(LEAVE) Ιαν 2022-Δεκ 2022'!$S17="ΓΛ44 ΙΖ",'ΓΛ 44Ν(LEAVE) Ιαν 2022-Δεκ 2022'!C17,"")</f>
        <v/>
      </c>
      <c r="D23" s="417" t="str">
        <f>IF('ΓΛ 44Ν(LEAVE) Ιαν 2022-Δεκ 2022'!$S17="ΓΛ44 ΙΖ",'ΓΛ 44Ν(LEAVE) Ιαν 2022-Δεκ 2022'!D17,"")</f>
        <v/>
      </c>
      <c r="E23" s="418"/>
      <c r="F23" s="419"/>
      <c r="G23" s="305"/>
      <c r="H23" s="147"/>
      <c r="I23" s="148" t="str">
        <f t="shared" si="0"/>
        <v/>
      </c>
      <c r="J23" s="149" t="str">
        <f t="shared" si="1"/>
        <v/>
      </c>
      <c r="K23" s="222"/>
      <c r="L23" s="223"/>
      <c r="M23" s="223"/>
      <c r="N23" s="224"/>
      <c r="O23" s="225"/>
      <c r="P23" s="150">
        <f t="shared" si="2"/>
        <v>0</v>
      </c>
      <c r="Q23" s="151">
        <f t="shared" si="3"/>
        <v>0</v>
      </c>
      <c r="R23" s="152">
        <f t="shared" si="4"/>
        <v>0</v>
      </c>
      <c r="S23" s="153" t="str">
        <f>IF('ΓΛ 44Ν(LEAVE) Ιαν 2022-Δεκ 2022'!$S17="ΓΛ44 ΙΖ",'ΓΛ 44Ν(LEAVE) Ιαν 2022-Δεκ 2022'!N17,"")</f>
        <v/>
      </c>
      <c r="T23" s="415" t="str">
        <f>IF(AND(G23&lt;&gt;"",MONTH(G23)&gt;=3,'ΓΛ 44Ν(LEAVE) Ιαν 2022-Δεκ 2022'!F17="ΝΑΙ"),"Για Αξιωματούχους από 1/3/19  χρησιμοποιείστε το έντυπο ΓΛ44Β",+IF(Q23="N/A","Η κλίμακα αυτή έχει καταργηθεί",""))</f>
        <v/>
      </c>
      <c r="U23" s="416"/>
      <c r="V23" s="416"/>
      <c r="W23" s="416"/>
      <c r="X23" s="416"/>
      <c r="Y23" s="111" t="b">
        <f>+IF(AND('ΓΛ44Β (Αξιωμ) Ιαν 2020-Δεκ2 (2)'!I18&lt;&gt;"",'ΓΛ44Β (Αξιωμ) Ιαν 2020-Δεκ2 (2)'!M18=""),FALSE,TRUE)</f>
        <v>1</v>
      </c>
    </row>
    <row r="24" spans="1:25" ht="18" customHeight="1" x14ac:dyDescent="0.25">
      <c r="A24" s="154">
        <v>10</v>
      </c>
      <c r="B24" s="296" t="str">
        <f>IF('ΓΛ 44Ν(LEAVE) Ιαν 2022-Δεκ 2022'!$S18="ΓΛ44 ΙΖ",'ΓΛ 44Ν(LEAVE) Ιαν 2022-Δεκ 2022'!B18,"")</f>
        <v/>
      </c>
      <c r="C24" s="296" t="str">
        <f>IF('ΓΛ 44Ν(LEAVE) Ιαν 2022-Δεκ 2022'!$S18="ΓΛ44 ΙΖ",'ΓΛ 44Ν(LEAVE) Ιαν 2022-Δεκ 2022'!C18,"")</f>
        <v/>
      </c>
      <c r="D24" s="417" t="str">
        <f>IF('ΓΛ 44Ν(LEAVE) Ιαν 2022-Δεκ 2022'!$S18="ΓΛ44 ΙΖ",'ΓΛ 44Ν(LEAVE) Ιαν 2022-Δεκ 2022'!D18,"")</f>
        <v/>
      </c>
      <c r="E24" s="418"/>
      <c r="F24" s="419"/>
      <c r="G24" s="305"/>
      <c r="H24" s="147"/>
      <c r="I24" s="148" t="str">
        <f t="shared" si="0"/>
        <v/>
      </c>
      <c r="J24" s="149" t="str">
        <f t="shared" si="1"/>
        <v/>
      </c>
      <c r="K24" s="222"/>
      <c r="L24" s="223"/>
      <c r="M24" s="223"/>
      <c r="N24" s="224"/>
      <c r="O24" s="225"/>
      <c r="P24" s="150">
        <f t="shared" si="2"/>
        <v>0</v>
      </c>
      <c r="Q24" s="151">
        <f t="shared" si="3"/>
        <v>0</v>
      </c>
      <c r="R24" s="152">
        <f t="shared" si="4"/>
        <v>0</v>
      </c>
      <c r="S24" s="153" t="str">
        <f>IF('ΓΛ 44Ν(LEAVE) Ιαν 2022-Δεκ 2022'!$S18="ΓΛ44 ΙΖ",'ΓΛ 44Ν(LEAVE) Ιαν 2022-Δεκ 2022'!N18,"")</f>
        <v/>
      </c>
      <c r="T24" s="415" t="str">
        <f>IF(AND(G24&lt;&gt;"",MONTH(G24)&gt;=3,'ΓΛ 44Ν(LEAVE) Ιαν 2022-Δεκ 2022'!F18="ΝΑΙ"),"Για Αξιωματούχους από 1/3/19  χρησιμοποιείστε το έντυπο ΓΛ44Β",+IF(Q24="N/A","Η κλίμακα αυτή έχει καταργηθεί",""))</f>
        <v/>
      </c>
      <c r="U24" s="416"/>
      <c r="V24" s="416"/>
      <c r="W24" s="416"/>
      <c r="X24" s="416"/>
      <c r="Y24" s="111" t="b">
        <f>+IF(AND('ΓΛ44Β (Αξιωμ) Ιαν 2020-Δεκ2 (2)'!I19&lt;&gt;"",'ΓΛ44Β (Αξιωμ) Ιαν 2020-Δεκ2 (2)'!M19=""),FALSE,TRUE)</f>
        <v>1</v>
      </c>
    </row>
    <row r="25" spans="1:25" ht="18" customHeight="1" x14ac:dyDescent="0.25">
      <c r="A25" s="154">
        <v>11</v>
      </c>
      <c r="B25" s="296" t="str">
        <f>IF('ΓΛ 44Ν(LEAVE) Ιαν 2022-Δεκ 2022'!$S19="ΓΛ44 ΙΖ",'ΓΛ 44Ν(LEAVE) Ιαν 2022-Δεκ 2022'!B19,"")</f>
        <v/>
      </c>
      <c r="C25" s="296" t="str">
        <f>IF('ΓΛ 44Ν(LEAVE) Ιαν 2022-Δεκ 2022'!$S19="ΓΛ44 ΙΖ",'ΓΛ 44Ν(LEAVE) Ιαν 2022-Δεκ 2022'!C19,"")</f>
        <v/>
      </c>
      <c r="D25" s="417" t="str">
        <f>IF('ΓΛ 44Ν(LEAVE) Ιαν 2022-Δεκ 2022'!$S19="ΓΛ44 ΙΖ",'ΓΛ 44Ν(LEAVE) Ιαν 2022-Δεκ 2022'!D19,"")</f>
        <v/>
      </c>
      <c r="E25" s="418"/>
      <c r="F25" s="419"/>
      <c r="G25" s="305"/>
      <c r="H25" s="147"/>
      <c r="I25" s="148" t="str">
        <f t="shared" si="0"/>
        <v/>
      </c>
      <c r="J25" s="149" t="str">
        <f t="shared" si="1"/>
        <v/>
      </c>
      <c r="K25" s="222"/>
      <c r="L25" s="223"/>
      <c r="M25" s="223"/>
      <c r="N25" s="224"/>
      <c r="O25" s="225"/>
      <c r="P25" s="150">
        <f t="shared" si="2"/>
        <v>0</v>
      </c>
      <c r="Q25" s="151">
        <f t="shared" si="3"/>
        <v>0</v>
      </c>
      <c r="R25" s="152">
        <f t="shared" si="4"/>
        <v>0</v>
      </c>
      <c r="S25" s="153" t="str">
        <f>IF('ΓΛ 44Ν(LEAVE) Ιαν 2022-Δεκ 2022'!$S19="ΓΛ44 ΙΖ",'ΓΛ 44Ν(LEAVE) Ιαν 2022-Δεκ 2022'!N19,"")</f>
        <v/>
      </c>
      <c r="T25" s="415" t="str">
        <f>IF(AND(G25&lt;&gt;"",MONTH(G25)&gt;=3,'ΓΛ 44Ν(LEAVE) Ιαν 2022-Δεκ 2022'!F19="ΝΑΙ"),"Για Αξιωματούχους από 1/3/19  χρησιμοποιείστε το έντυπο ΓΛ44Β",+IF(Q25="N/A","Η κλίμακα αυτή έχει καταργηθεί",""))</f>
        <v/>
      </c>
      <c r="U25" s="416"/>
      <c r="V25" s="416"/>
      <c r="W25" s="416"/>
      <c r="X25" s="416"/>
      <c r="Y25" s="111" t="b">
        <f>+IF(AND('ΓΛ44Β (Αξιωμ) Ιαν 2020-Δεκ2 (2)'!I20&lt;&gt;"",'ΓΛ44Β (Αξιωμ) Ιαν 2020-Δεκ2 (2)'!M20=""),FALSE,TRUE)</f>
        <v>1</v>
      </c>
    </row>
    <row r="26" spans="1:25" ht="18" customHeight="1" x14ac:dyDescent="0.25">
      <c r="A26" s="154">
        <v>12</v>
      </c>
      <c r="B26" s="296" t="str">
        <f>IF('ΓΛ 44Ν(LEAVE) Ιαν 2022-Δεκ 2022'!$S20="ΓΛ44 ΙΖ",'ΓΛ 44Ν(LEAVE) Ιαν 2022-Δεκ 2022'!B20,"")</f>
        <v/>
      </c>
      <c r="C26" s="296" t="str">
        <f>IF('ΓΛ 44Ν(LEAVE) Ιαν 2022-Δεκ 2022'!$S20="ΓΛ44 ΙΖ",'ΓΛ 44Ν(LEAVE) Ιαν 2022-Δεκ 2022'!C20,"")</f>
        <v/>
      </c>
      <c r="D26" s="417" t="str">
        <f>IF('ΓΛ 44Ν(LEAVE) Ιαν 2022-Δεκ 2022'!$S20="ΓΛ44 ΙΖ",'ΓΛ 44Ν(LEAVE) Ιαν 2022-Δεκ 2022'!D20,"")</f>
        <v/>
      </c>
      <c r="E26" s="418"/>
      <c r="F26" s="419"/>
      <c r="G26" s="305"/>
      <c r="H26" s="147"/>
      <c r="I26" s="148" t="str">
        <f t="shared" si="0"/>
        <v/>
      </c>
      <c r="J26" s="149" t="str">
        <f t="shared" si="1"/>
        <v/>
      </c>
      <c r="K26" s="222"/>
      <c r="L26" s="223"/>
      <c r="M26" s="223"/>
      <c r="N26" s="224"/>
      <c r="O26" s="225"/>
      <c r="P26" s="150">
        <f t="shared" si="2"/>
        <v>0</v>
      </c>
      <c r="Q26" s="151">
        <f t="shared" si="3"/>
        <v>0</v>
      </c>
      <c r="R26" s="152">
        <f t="shared" si="4"/>
        <v>0</v>
      </c>
      <c r="S26" s="153" t="str">
        <f>IF('ΓΛ 44Ν(LEAVE) Ιαν 2022-Δεκ 2022'!$S20="ΓΛ44 ΙΖ",'ΓΛ 44Ν(LEAVE) Ιαν 2022-Δεκ 2022'!N20,"")</f>
        <v/>
      </c>
      <c r="T26" s="415" t="str">
        <f>IF(AND(G26&lt;&gt;"",MONTH(G26)&gt;=3,'ΓΛ 44Ν(LEAVE) Ιαν 2022-Δεκ 2022'!F20="ΝΑΙ"),"Για Αξιωματούχους από 1/3/19  χρησιμοποιείστε το έντυπο ΓΛ44Β",+IF(Q26="N/A","Η κλίμακα αυτή έχει καταργηθεί",""))</f>
        <v/>
      </c>
      <c r="U26" s="416"/>
      <c r="V26" s="416"/>
      <c r="W26" s="416"/>
      <c r="X26" s="416"/>
      <c r="Y26" s="111" t="b">
        <f>+IF(AND('ΓΛ44Β (Αξιωμ) Ιαν 2020-Δεκ2 (2)'!I21&lt;&gt;"",'ΓΛ44Β (Αξιωμ) Ιαν 2020-Δεκ2 (2)'!M21=""),FALSE,TRUE)</f>
        <v>1</v>
      </c>
    </row>
    <row r="27" spans="1:25" ht="18" customHeight="1" x14ac:dyDescent="0.25">
      <c r="A27" s="154">
        <v>13</v>
      </c>
      <c r="B27" s="296" t="str">
        <f>IF('ΓΛ 44Ν(LEAVE) Ιαν 2022-Δεκ 2022'!$S21="ΓΛ44 ΙΖ",'ΓΛ 44Ν(LEAVE) Ιαν 2022-Δεκ 2022'!B21,"")</f>
        <v/>
      </c>
      <c r="C27" s="296" t="str">
        <f>IF('ΓΛ 44Ν(LEAVE) Ιαν 2022-Δεκ 2022'!$S21="ΓΛ44 ΙΖ",'ΓΛ 44Ν(LEAVE) Ιαν 2022-Δεκ 2022'!C21,"")</f>
        <v/>
      </c>
      <c r="D27" s="417" t="str">
        <f>IF('ΓΛ 44Ν(LEAVE) Ιαν 2022-Δεκ 2022'!$S21="ΓΛ44 ΙΖ",'ΓΛ 44Ν(LEAVE) Ιαν 2022-Δεκ 2022'!D21,"")</f>
        <v/>
      </c>
      <c r="E27" s="418"/>
      <c r="F27" s="419"/>
      <c r="G27" s="305"/>
      <c r="H27" s="147"/>
      <c r="I27" s="148" t="str">
        <f t="shared" si="0"/>
        <v/>
      </c>
      <c r="J27" s="149" t="str">
        <f t="shared" si="1"/>
        <v/>
      </c>
      <c r="K27" s="222"/>
      <c r="L27" s="223"/>
      <c r="M27" s="223"/>
      <c r="N27" s="224"/>
      <c r="O27" s="225"/>
      <c r="P27" s="150">
        <f t="shared" si="2"/>
        <v>0</v>
      </c>
      <c r="Q27" s="151">
        <f t="shared" si="3"/>
        <v>0</v>
      </c>
      <c r="R27" s="152">
        <f t="shared" si="4"/>
        <v>0</v>
      </c>
      <c r="S27" s="153" t="str">
        <f>IF('ΓΛ 44Ν(LEAVE) Ιαν 2022-Δεκ 2022'!$S21="ΓΛ44 ΙΖ",'ΓΛ 44Ν(LEAVE) Ιαν 2022-Δεκ 2022'!N21,"")</f>
        <v/>
      </c>
      <c r="T27" s="415" t="str">
        <f>IF(AND(G27&lt;&gt;"",MONTH(G27)&gt;=3,'ΓΛ 44Ν(LEAVE) Ιαν 2022-Δεκ 2022'!F21="ΝΑΙ"),"Για Αξιωματούχους από 1/3/19  χρησιμοποιείστε το έντυπο ΓΛ44Β",+IF(Q27="N/A","Η κλίμακα αυτή έχει καταργηθεί",""))</f>
        <v/>
      </c>
      <c r="U27" s="416"/>
      <c r="V27" s="416"/>
      <c r="W27" s="416"/>
      <c r="X27" s="416"/>
      <c r="Y27" s="111" t="b">
        <f>+IF(AND('ΓΛ44Β (Αξιωμ) Ιαν 2020-Δεκ2 (2)'!I22&lt;&gt;"",'ΓΛ44Β (Αξιωμ) Ιαν 2020-Δεκ2 (2)'!M22=""),FALSE,TRUE)</f>
        <v>1</v>
      </c>
    </row>
    <row r="28" spans="1:25" ht="18" customHeight="1" x14ac:dyDescent="0.25">
      <c r="A28" s="154">
        <v>14</v>
      </c>
      <c r="B28" s="296" t="str">
        <f>IF('ΓΛ 44Ν(LEAVE) Ιαν 2022-Δεκ 2022'!$S22="ΓΛ44 ΙΖ",'ΓΛ 44Ν(LEAVE) Ιαν 2022-Δεκ 2022'!B22,"")</f>
        <v/>
      </c>
      <c r="C28" s="296" t="str">
        <f>IF('ΓΛ 44Ν(LEAVE) Ιαν 2022-Δεκ 2022'!$S22="ΓΛ44 ΙΖ",'ΓΛ 44Ν(LEAVE) Ιαν 2022-Δεκ 2022'!C22,"")</f>
        <v/>
      </c>
      <c r="D28" s="417" t="str">
        <f>IF('ΓΛ 44Ν(LEAVE) Ιαν 2022-Δεκ 2022'!$S22="ΓΛ44 ΙΖ",'ΓΛ 44Ν(LEAVE) Ιαν 2022-Δεκ 2022'!D22,"")</f>
        <v/>
      </c>
      <c r="E28" s="418"/>
      <c r="F28" s="419"/>
      <c r="G28" s="305"/>
      <c r="H28" s="147"/>
      <c r="I28" s="148" t="str">
        <f t="shared" si="0"/>
        <v/>
      </c>
      <c r="J28" s="149" t="str">
        <f t="shared" si="1"/>
        <v/>
      </c>
      <c r="K28" s="222"/>
      <c r="L28" s="223"/>
      <c r="M28" s="223"/>
      <c r="N28" s="224"/>
      <c r="O28" s="225"/>
      <c r="P28" s="150">
        <f t="shared" si="2"/>
        <v>0</v>
      </c>
      <c r="Q28" s="151">
        <f t="shared" si="3"/>
        <v>0</v>
      </c>
      <c r="R28" s="152">
        <f t="shared" si="4"/>
        <v>0</v>
      </c>
      <c r="S28" s="153" t="str">
        <f>IF('ΓΛ 44Ν(LEAVE) Ιαν 2022-Δεκ 2022'!$S22="ΓΛ44 ΙΖ",'ΓΛ 44Ν(LEAVE) Ιαν 2022-Δεκ 2022'!N22,"")</f>
        <v/>
      </c>
      <c r="T28" s="415" t="str">
        <f>IF(AND(G28&lt;&gt;"",MONTH(G28)&gt;=3,'ΓΛ 44Ν(LEAVE) Ιαν 2022-Δεκ 2022'!F22="ΝΑΙ"),"Για Αξιωματούχους από 1/3/19  χρησιμοποιείστε το έντυπο ΓΛ44Β",+IF(Q28="N/A","Η κλίμακα αυτή έχει καταργηθεί",""))</f>
        <v/>
      </c>
      <c r="U28" s="416"/>
      <c r="V28" s="416"/>
      <c r="W28" s="416"/>
      <c r="X28" s="416"/>
      <c r="Y28" s="111" t="b">
        <f>+IF(AND('ΓΛ44Β (Αξιωμ) Ιαν 2020-Δεκ2 (2)'!I23&lt;&gt;"",'ΓΛ44Β (Αξιωμ) Ιαν 2020-Δεκ2 (2)'!M23=""),FALSE,TRUE)</f>
        <v>1</v>
      </c>
    </row>
    <row r="29" spans="1:25" ht="18" customHeight="1" x14ac:dyDescent="0.25">
      <c r="A29" s="154">
        <v>15</v>
      </c>
      <c r="B29" s="296" t="str">
        <f>IF('ΓΛ 44Ν(LEAVE) Ιαν 2022-Δεκ 2022'!$S23="ΓΛ44 ΙΖ",'ΓΛ 44Ν(LEAVE) Ιαν 2022-Δεκ 2022'!B23,"")</f>
        <v/>
      </c>
      <c r="C29" s="296" t="str">
        <f>IF('ΓΛ 44Ν(LEAVE) Ιαν 2022-Δεκ 2022'!$S23="ΓΛ44 ΙΖ",'ΓΛ 44Ν(LEAVE) Ιαν 2022-Δεκ 2022'!C23,"")</f>
        <v/>
      </c>
      <c r="D29" s="417" t="str">
        <f>IF('ΓΛ 44Ν(LEAVE) Ιαν 2022-Δεκ 2022'!$S23="ΓΛ44 ΙΖ",'ΓΛ 44Ν(LEAVE) Ιαν 2022-Δεκ 2022'!D23,"")</f>
        <v/>
      </c>
      <c r="E29" s="418"/>
      <c r="F29" s="419"/>
      <c r="G29" s="305"/>
      <c r="H29" s="147"/>
      <c r="I29" s="148" t="str">
        <f t="shared" si="0"/>
        <v/>
      </c>
      <c r="J29" s="149" t="str">
        <f t="shared" si="1"/>
        <v/>
      </c>
      <c r="K29" s="222"/>
      <c r="L29" s="223"/>
      <c r="M29" s="223"/>
      <c r="N29" s="224"/>
      <c r="O29" s="225"/>
      <c r="P29" s="150">
        <f t="shared" si="2"/>
        <v>0</v>
      </c>
      <c r="Q29" s="151">
        <f t="shared" si="3"/>
        <v>0</v>
      </c>
      <c r="R29" s="152">
        <f t="shared" si="4"/>
        <v>0</v>
      </c>
      <c r="S29" s="153" t="str">
        <f>IF('ΓΛ 44Ν(LEAVE) Ιαν 2022-Δεκ 2022'!$S23="ΓΛ44 ΙΖ",'ΓΛ 44Ν(LEAVE) Ιαν 2022-Δεκ 2022'!N23,"")</f>
        <v/>
      </c>
      <c r="T29" s="415" t="str">
        <f>IF(AND(G29&lt;&gt;"",MONTH(G29)&gt;=3,'ΓΛ 44Ν(LEAVE) Ιαν 2022-Δεκ 2022'!F23="ΝΑΙ"),"Για Αξιωματούχους από 1/3/19  χρησιμοποιείστε το έντυπο ΓΛ44Β",+IF(Q29="N/A","Η κλίμακα αυτή έχει καταργηθεί",""))</f>
        <v/>
      </c>
      <c r="U29" s="416"/>
      <c r="V29" s="416"/>
      <c r="W29" s="416"/>
      <c r="X29" s="416"/>
      <c r="Y29" s="111" t="b">
        <f>+IF(AND('ΓΛ44Β (Αξιωμ) Ιαν 2020-Δεκ2 (2)'!I24&lt;&gt;"",'ΓΛ44Β (Αξιωμ) Ιαν 2020-Δεκ2 (2)'!M24=""),FALSE,TRUE)</f>
        <v>1</v>
      </c>
    </row>
    <row r="30" spans="1:25" ht="18" customHeight="1" x14ac:dyDescent="0.25">
      <c r="A30" s="154">
        <v>16</v>
      </c>
      <c r="B30" s="296" t="str">
        <f>IF('ΓΛ 44Ν(LEAVE) Ιαν 2022-Δεκ 2022'!$S24="ΓΛ44 ΙΖ",'ΓΛ 44Ν(LEAVE) Ιαν 2022-Δεκ 2022'!B24,"")</f>
        <v/>
      </c>
      <c r="C30" s="296" t="str">
        <f>IF('ΓΛ 44Ν(LEAVE) Ιαν 2022-Δεκ 2022'!$S24="ΓΛ44 ΙΖ",'ΓΛ 44Ν(LEAVE) Ιαν 2022-Δεκ 2022'!C24,"")</f>
        <v/>
      </c>
      <c r="D30" s="417" t="str">
        <f>IF('ΓΛ 44Ν(LEAVE) Ιαν 2022-Δεκ 2022'!$S24="ΓΛ44 ΙΖ",'ΓΛ 44Ν(LEAVE) Ιαν 2022-Δεκ 2022'!D24,"")</f>
        <v/>
      </c>
      <c r="E30" s="418"/>
      <c r="F30" s="419"/>
      <c r="G30" s="305"/>
      <c r="H30" s="147"/>
      <c r="I30" s="148" t="str">
        <f t="shared" si="0"/>
        <v/>
      </c>
      <c r="J30" s="149" t="str">
        <f t="shared" si="1"/>
        <v/>
      </c>
      <c r="K30" s="222"/>
      <c r="L30" s="223"/>
      <c r="M30" s="223"/>
      <c r="N30" s="224"/>
      <c r="O30" s="225"/>
      <c r="P30" s="150">
        <f t="shared" si="2"/>
        <v>0</v>
      </c>
      <c r="Q30" s="151">
        <f t="shared" si="3"/>
        <v>0</v>
      </c>
      <c r="R30" s="152">
        <f t="shared" si="4"/>
        <v>0</v>
      </c>
      <c r="S30" s="153" t="str">
        <f>IF('ΓΛ 44Ν(LEAVE) Ιαν 2022-Δεκ 2022'!$S24="ΓΛ44 ΙΖ",'ΓΛ 44Ν(LEAVE) Ιαν 2022-Δεκ 2022'!N24,"")</f>
        <v/>
      </c>
      <c r="T30" s="415" t="str">
        <f>IF(AND(G30&lt;&gt;"",MONTH(G30)&gt;=3,'ΓΛ 44Ν(LEAVE) Ιαν 2022-Δεκ 2022'!F24="ΝΑΙ"),"Για Αξιωματούχους από 1/3/19  χρησιμοποιείστε το έντυπο ΓΛ44Β",+IF(Q30="N/A","Η κλίμακα αυτή έχει καταργηθεί",""))</f>
        <v/>
      </c>
      <c r="U30" s="416"/>
      <c r="V30" s="416"/>
      <c r="W30" s="416"/>
      <c r="X30" s="416"/>
      <c r="Y30" s="111" t="b">
        <f>+IF(AND('ΓΛ44Β (Αξιωμ) Ιαν 2020-Δεκ2 (2)'!I25&lt;&gt;"",'ΓΛ44Β (Αξιωμ) Ιαν 2020-Δεκ2 (2)'!M25=""),FALSE,TRUE)</f>
        <v>1</v>
      </c>
    </row>
    <row r="31" spans="1:25" ht="18" customHeight="1" x14ac:dyDescent="0.25">
      <c r="A31" s="154">
        <v>17</v>
      </c>
      <c r="B31" s="296" t="str">
        <f>IF('ΓΛ 44Ν(LEAVE) Ιαν 2022-Δεκ 2022'!$S25="ΓΛ44 ΙΖ",'ΓΛ 44Ν(LEAVE) Ιαν 2022-Δεκ 2022'!B25,"")</f>
        <v/>
      </c>
      <c r="C31" s="296" t="str">
        <f>IF('ΓΛ 44Ν(LEAVE) Ιαν 2022-Δεκ 2022'!$S25="ΓΛ44 ΙΖ",'ΓΛ 44Ν(LEAVE) Ιαν 2022-Δεκ 2022'!C25,"")</f>
        <v/>
      </c>
      <c r="D31" s="417" t="str">
        <f>IF('ΓΛ 44Ν(LEAVE) Ιαν 2022-Δεκ 2022'!$S25="ΓΛ44 ΙΖ",'ΓΛ 44Ν(LEAVE) Ιαν 2022-Δεκ 2022'!D25,"")</f>
        <v/>
      </c>
      <c r="E31" s="418"/>
      <c r="F31" s="419"/>
      <c r="G31" s="305"/>
      <c r="H31" s="147"/>
      <c r="I31" s="148" t="str">
        <f t="shared" si="0"/>
        <v/>
      </c>
      <c r="J31" s="149" t="str">
        <f t="shared" si="1"/>
        <v/>
      </c>
      <c r="K31" s="222"/>
      <c r="L31" s="223"/>
      <c r="M31" s="223"/>
      <c r="N31" s="224"/>
      <c r="O31" s="225"/>
      <c r="P31" s="150">
        <f t="shared" si="2"/>
        <v>0</v>
      </c>
      <c r="Q31" s="151">
        <f t="shared" si="3"/>
        <v>0</v>
      </c>
      <c r="R31" s="152">
        <f t="shared" si="4"/>
        <v>0</v>
      </c>
      <c r="S31" s="153" t="str">
        <f>IF('ΓΛ 44Ν(LEAVE) Ιαν 2022-Δεκ 2022'!$S25="ΓΛ44 ΙΖ",'ΓΛ 44Ν(LEAVE) Ιαν 2022-Δεκ 2022'!N25,"")</f>
        <v/>
      </c>
      <c r="T31" s="415" t="str">
        <f>IF(AND(G31&lt;&gt;"",MONTH(G31)&gt;=3,'ΓΛ 44Ν(LEAVE) Ιαν 2022-Δεκ 2022'!F25="ΝΑΙ"),"Για Αξιωματούχους από 1/3/19  χρησιμοποιείστε το έντυπο ΓΛ44Β",+IF(Q31="N/A","Η κλίμακα αυτή έχει καταργηθεί",""))</f>
        <v/>
      </c>
      <c r="U31" s="416"/>
      <c r="V31" s="416"/>
      <c r="W31" s="416"/>
      <c r="X31" s="416"/>
      <c r="Y31" s="111" t="b">
        <f>+IF(AND('ΓΛ44Β (Αξιωμ) Ιαν 2020-Δεκ2 (2)'!I26&lt;&gt;"",'ΓΛ44Β (Αξιωμ) Ιαν 2020-Δεκ2 (2)'!M26=""),FALSE,TRUE)</f>
        <v>1</v>
      </c>
    </row>
    <row r="32" spans="1:25" ht="18" customHeight="1" x14ac:dyDescent="0.25">
      <c r="A32" s="155">
        <v>18</v>
      </c>
      <c r="B32" s="296" t="str">
        <f>IF('ΓΛ 44Ν(LEAVE) Ιαν 2022-Δεκ 2022'!$S26="ΓΛ44 ΙΖ",'ΓΛ 44Ν(LEAVE) Ιαν 2022-Δεκ 2022'!B26,"")</f>
        <v/>
      </c>
      <c r="C32" s="296" t="str">
        <f>IF('ΓΛ 44Ν(LEAVE) Ιαν 2022-Δεκ 2022'!$S26="ΓΛ44 ΙΖ",'ΓΛ 44Ν(LEAVE) Ιαν 2022-Δεκ 2022'!C26,"")</f>
        <v/>
      </c>
      <c r="D32" s="466" t="str">
        <f>IF('ΓΛ 44Ν(LEAVE) Ιαν 2022-Δεκ 2022'!$S26="ΓΛ44 ΙΖ",'ΓΛ 44Ν(LEAVE) Ιαν 2022-Δεκ 2022'!D26,"")</f>
        <v/>
      </c>
      <c r="E32" s="467"/>
      <c r="F32" s="468"/>
      <c r="G32" s="305"/>
      <c r="H32" s="147"/>
      <c r="I32" s="148" t="str">
        <f t="shared" si="0"/>
        <v/>
      </c>
      <c r="J32" s="149" t="str">
        <f t="shared" si="1"/>
        <v/>
      </c>
      <c r="K32" s="226"/>
      <c r="L32" s="223"/>
      <c r="M32" s="223"/>
      <c r="N32" s="224"/>
      <c r="O32" s="225"/>
      <c r="P32" s="150">
        <f t="shared" si="2"/>
        <v>0</v>
      </c>
      <c r="Q32" s="151">
        <f t="shared" si="3"/>
        <v>0</v>
      </c>
      <c r="R32" s="152">
        <f t="shared" si="4"/>
        <v>0</v>
      </c>
      <c r="S32" s="153" t="str">
        <f>IF('ΓΛ 44Ν(LEAVE) Ιαν 2022-Δεκ 2022'!$S26="ΓΛ44 ΙΖ",'ΓΛ 44Ν(LEAVE) Ιαν 2022-Δεκ 2022'!N26,"")</f>
        <v/>
      </c>
      <c r="T32" s="415" t="str">
        <f>IF(AND(G32&lt;&gt;"",MONTH(G32)&gt;=3,'ΓΛ 44Ν(LEAVE) Ιαν 2022-Δεκ 2022'!F26="ΝΑΙ"),"Για Αξιωματούχους από 1/3/19  χρησιμοποιείστε το έντυπο ΓΛ44Β",+IF(Q32="N/A","Η κλίμακα αυτή έχει καταργηθεί",""))</f>
        <v/>
      </c>
      <c r="U32" s="416"/>
      <c r="V32" s="416"/>
      <c r="W32" s="416"/>
      <c r="X32" s="416"/>
      <c r="Y32" s="111" t="b">
        <f>+IF(AND('ΓΛ44Β (Αξιωμ) Ιαν 2020-Δεκ2 (2)'!I27&lt;&gt;"",'ΓΛ44Β (Αξιωμ) Ιαν 2020-Δεκ2 (2)'!M27=""),FALSE,TRUE)</f>
        <v>1</v>
      </c>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algorithmName="SHA-512" hashValue="cQ6ytZfDAR80J4KXwDCFn88vh351Bx0VW2dUVFMPYboaEFvLaS1GmdYv/VEAM+3Nc6zNKFRWJbwzjVrKl/FyQA==" saltValue="8nGMN0Vpumtem9xYrHGstg==" spinCount="100000" sheet="1" selectLockedCells="1"/>
  <autoFilter ref="B39:D2315" xr:uid="{00000000-0009-0000-0000-00000E000000}"/>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D29:F29"/>
    <mergeCell ref="T29:X29"/>
    <mergeCell ref="O34:R34"/>
    <mergeCell ref="D30:F30"/>
    <mergeCell ref="T30:X30"/>
    <mergeCell ref="D31:F31"/>
    <mergeCell ref="T31:X31"/>
    <mergeCell ref="D32:F32"/>
    <mergeCell ref="T32:X32"/>
    <mergeCell ref="D26:F26"/>
    <mergeCell ref="T26:X26"/>
    <mergeCell ref="D27:F27"/>
    <mergeCell ref="T27:X27"/>
    <mergeCell ref="D28:F28"/>
    <mergeCell ref="T28:X28"/>
    <mergeCell ref="D23:F23"/>
    <mergeCell ref="T23:X23"/>
    <mergeCell ref="D24:F24"/>
    <mergeCell ref="T24:X24"/>
    <mergeCell ref="D25:F25"/>
    <mergeCell ref="T25:X25"/>
    <mergeCell ref="D20:F20"/>
    <mergeCell ref="T20:X20"/>
    <mergeCell ref="D21:F21"/>
    <mergeCell ref="T21:X21"/>
    <mergeCell ref="D22:F22"/>
    <mergeCell ref="T22:X22"/>
    <mergeCell ref="D18:F18"/>
    <mergeCell ref="T18:X18"/>
    <mergeCell ref="D19:F19"/>
    <mergeCell ref="T19:X19"/>
    <mergeCell ref="D17:F17"/>
    <mergeCell ref="T17:X17"/>
    <mergeCell ref="P13:P14"/>
    <mergeCell ref="Q13:Q14"/>
    <mergeCell ref="R13:S13"/>
    <mergeCell ref="H14:J14"/>
    <mergeCell ref="T16:X16"/>
    <mergeCell ref="D15:F15"/>
    <mergeCell ref="T15:X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187" priority="86" stopIfTrue="1" operator="equal">
      <formula>"Λίρες"</formula>
    </cfRule>
    <cfRule type="cellIs" dxfId="186" priority="87" stopIfTrue="1" operator="equal">
      <formula>"Ευρώ"</formula>
    </cfRule>
  </conditionalFormatting>
  <conditionalFormatting sqref="M10">
    <cfRule type="cellIs" dxfId="185" priority="85" stopIfTrue="1" operator="greaterThan">
      <formula>0</formula>
    </cfRule>
  </conditionalFormatting>
  <conditionalFormatting sqref="R37 H33 M37:O37 K33:S33">
    <cfRule type="cellIs" dxfId="184" priority="84" stopIfTrue="1" operator="equal">
      <formula>0</formula>
    </cfRule>
  </conditionalFormatting>
  <conditionalFormatting sqref="G14:J14">
    <cfRule type="expression" dxfId="183" priority="83" stopIfTrue="1">
      <formula>G15&gt;0</formula>
    </cfRule>
  </conditionalFormatting>
  <conditionalFormatting sqref="D9">
    <cfRule type="expression" dxfId="182" priority="80" stopIfTrue="1">
      <formula>M10&gt;0</formula>
    </cfRule>
    <cfRule type="expression" dxfId="181" priority="81" stopIfTrue="1">
      <formula>M10&gt;" "</formula>
    </cfRule>
    <cfRule type="expression" dxfId="180" priority="82" stopIfTrue="1">
      <formula>M10&gt;A</formula>
    </cfRule>
  </conditionalFormatting>
  <conditionalFormatting sqref="D7">
    <cfRule type="expression" dxfId="179" priority="77" stopIfTrue="1">
      <formula>M10&gt;0</formula>
    </cfRule>
    <cfRule type="expression" dxfId="178" priority="78" stopIfTrue="1">
      <formula>M10&gt;" "</formula>
    </cfRule>
    <cfRule type="expression" dxfId="177" priority="79" stopIfTrue="1">
      <formula>M10&gt;A</formula>
    </cfRule>
  </conditionalFormatting>
  <conditionalFormatting sqref="C7">
    <cfRule type="expression" dxfId="176" priority="74" stopIfTrue="1">
      <formula>M10&gt;0</formula>
    </cfRule>
    <cfRule type="expression" dxfId="175" priority="75" stopIfTrue="1">
      <formula>M10&gt;" "</formula>
    </cfRule>
    <cfRule type="expression" dxfId="174" priority="76" stopIfTrue="1">
      <formula>M10&gt;A</formula>
    </cfRule>
  </conditionalFormatting>
  <conditionalFormatting sqref="D10">
    <cfRule type="expression" dxfId="173" priority="71" stopIfTrue="1">
      <formula>M10&gt;0</formula>
    </cfRule>
    <cfRule type="expression" dxfId="172" priority="72" stopIfTrue="1">
      <formula>M10&gt;" "</formula>
    </cfRule>
    <cfRule type="expression" dxfId="171" priority="73" stopIfTrue="1">
      <formula>M10&gt;A</formula>
    </cfRule>
  </conditionalFormatting>
  <conditionalFormatting sqref="H15:H32">
    <cfRule type="expression" priority="64" stopIfTrue="1">
      <formula>$H15=""</formula>
    </cfRule>
    <cfRule type="expression" dxfId="170" priority="65" stopIfTrue="1">
      <formula>$G15&gt;41274</formula>
    </cfRule>
    <cfRule type="expression" dxfId="169" priority="66" stopIfTrue="1">
      <formula>$G15&lt;33327</formula>
    </cfRule>
    <cfRule type="expression" dxfId="168" priority="67" stopIfTrue="1">
      <formula>$G15&lt;=41274</formula>
    </cfRule>
    <cfRule type="expression" dxfId="167" priority="68" stopIfTrue="1">
      <formula>$G15&lt;33328</formula>
    </cfRule>
    <cfRule type="expression" dxfId="166" priority="69" stopIfTrue="1">
      <formula>$G15&gt;41274</formula>
    </cfRule>
    <cfRule type="expression" dxfId="165" priority="70" stopIfTrue="1">
      <formula>$G15&lt;=41274</formula>
    </cfRule>
  </conditionalFormatting>
  <conditionalFormatting sqref="I15:I32">
    <cfRule type="expression" dxfId="164" priority="61" stopIfTrue="1">
      <formula>$G15&gt;41274</formula>
    </cfRule>
    <cfRule type="expression" dxfId="163" priority="62" stopIfTrue="1">
      <formula>$G15&lt;33327</formula>
    </cfRule>
    <cfRule type="expression" dxfId="162" priority="63" stopIfTrue="1">
      <formula>$G15&lt;=41274</formula>
    </cfRule>
  </conditionalFormatting>
  <conditionalFormatting sqref="J15:L32">
    <cfRule type="expression" dxfId="161" priority="59" stopIfTrue="1">
      <formula>$G15&lt;33327</formula>
    </cfRule>
    <cfRule type="expression" dxfId="160" priority="60" stopIfTrue="1">
      <formula>$G15&lt;=41274</formula>
    </cfRule>
  </conditionalFormatting>
  <conditionalFormatting sqref="G9">
    <cfRule type="expression" dxfId="159" priority="56" stopIfTrue="1">
      <formula>S10&gt;0</formula>
    </cfRule>
    <cfRule type="expression" dxfId="158" priority="57" stopIfTrue="1">
      <formula>S10&gt;" "</formula>
    </cfRule>
    <cfRule type="expression" dxfId="157" priority="58" stopIfTrue="1">
      <formula>S10&gt;A</formula>
    </cfRule>
  </conditionalFormatting>
  <conditionalFormatting sqref="G7">
    <cfRule type="expression" dxfId="156" priority="53" stopIfTrue="1">
      <formula>S10&gt;0</formula>
    </cfRule>
    <cfRule type="expression" dxfId="155" priority="54" stopIfTrue="1">
      <formula>S10&gt;" "</formula>
    </cfRule>
    <cfRule type="expression" dxfId="154" priority="55" stopIfTrue="1">
      <formula>S10&gt;A</formula>
    </cfRule>
  </conditionalFormatting>
  <conditionalFormatting sqref="S15:S33">
    <cfRule type="containsErrors" dxfId="153" priority="52" stopIfTrue="1">
      <formula>ISERROR(S15)</formula>
    </cfRule>
  </conditionalFormatting>
  <conditionalFormatting sqref="O15:O32">
    <cfRule type="cellIs" dxfId="152" priority="49" stopIfTrue="1" operator="between">
      <formula>1</formula>
      <formula>3000</formula>
    </cfRule>
    <cfRule type="cellIs" dxfId="151" priority="50" stopIfTrue="1" operator="between">
      <formula>3001</formula>
      <formula>6000</formula>
    </cfRule>
    <cfRule type="cellIs" dxfId="150" priority="51" stopIfTrue="1" operator="greaterThan">
      <formula>6001</formula>
    </cfRule>
  </conditionalFormatting>
  <conditionalFormatting sqref="F9">
    <cfRule type="expression" dxfId="149" priority="46" stopIfTrue="1">
      <formula>O10&gt;0</formula>
    </cfRule>
    <cfRule type="expression" dxfId="148" priority="47" stopIfTrue="1">
      <formula>O10&gt;" "</formula>
    </cfRule>
    <cfRule type="expression" dxfId="147" priority="48" stopIfTrue="1">
      <formula>O10&gt;A</formula>
    </cfRule>
  </conditionalFormatting>
  <conditionalFormatting sqref="E9">
    <cfRule type="expression" dxfId="146" priority="43" stopIfTrue="1">
      <formula>#REF!&gt;0</formula>
    </cfRule>
    <cfRule type="expression" dxfId="145" priority="44" stopIfTrue="1">
      <formula>#REF!&gt;" "</formula>
    </cfRule>
    <cfRule type="expression" dxfId="144" priority="45" stopIfTrue="1">
      <formula>#REF!&gt;A</formula>
    </cfRule>
  </conditionalFormatting>
  <conditionalFormatting sqref="F7">
    <cfRule type="expression" dxfId="143" priority="40" stopIfTrue="1">
      <formula>O10&gt;0</formula>
    </cfRule>
    <cfRule type="expression" dxfId="142" priority="41" stopIfTrue="1">
      <formula>O10&gt;" "</formula>
    </cfRule>
    <cfRule type="expression" dxfId="141" priority="42" stopIfTrue="1">
      <formula>O10&gt;A</formula>
    </cfRule>
  </conditionalFormatting>
  <conditionalFormatting sqref="E7">
    <cfRule type="expression" dxfId="140" priority="37" stopIfTrue="1">
      <formula>#REF!&gt;0</formula>
    </cfRule>
    <cfRule type="expression" dxfId="139" priority="38" stopIfTrue="1">
      <formula>#REF!&gt;" "</formula>
    </cfRule>
    <cfRule type="expression" dxfId="138" priority="39" stopIfTrue="1">
      <formula>#REF!&gt;A</formula>
    </cfRule>
  </conditionalFormatting>
  <conditionalFormatting sqref="L15:M32 N16:N32">
    <cfRule type="cellIs" dxfId="137" priority="35" stopIfTrue="1" operator="between">
      <formula>1</formula>
      <formula>150</formula>
    </cfRule>
    <cfRule type="cellIs" dxfId="136" priority="36" stopIfTrue="1" operator="between">
      <formula>151</formula>
      <formula>600</formula>
    </cfRule>
  </conditionalFormatting>
  <conditionalFormatting sqref="R15:R32">
    <cfRule type="cellIs" dxfId="135" priority="34" stopIfTrue="1" operator="greaterThan">
      <formula>1</formula>
    </cfRule>
  </conditionalFormatting>
  <conditionalFormatting sqref="R7">
    <cfRule type="cellIs" dxfId="134" priority="31" stopIfTrue="1" operator="between">
      <formula>1</formula>
      <formula>50000</formula>
    </cfRule>
    <cfRule type="expression" dxfId="133" priority="32" stopIfTrue="1">
      <formula>SUM(P33:S33)&gt;50001</formula>
    </cfRule>
    <cfRule type="cellIs" dxfId="132" priority="33" stopIfTrue="1" operator="equal">
      <formula>0</formula>
    </cfRule>
  </conditionalFormatting>
  <conditionalFormatting sqref="R7">
    <cfRule type="cellIs" dxfId="131" priority="28" stopIfTrue="1" operator="between">
      <formula>1</formula>
      <formula>50000</formula>
    </cfRule>
    <cfRule type="expression" dxfId="130" priority="29" stopIfTrue="1">
      <formula>SUM(P33:S33)&gt;50001</formula>
    </cfRule>
    <cfRule type="cellIs" dxfId="129" priority="30" stopIfTrue="1" operator="equal">
      <formula>0</formula>
    </cfRule>
  </conditionalFormatting>
  <conditionalFormatting sqref="J15:J32">
    <cfRule type="expression" dxfId="128" priority="27" stopIfTrue="1">
      <formula>$G15&gt;41274</formula>
    </cfRule>
  </conditionalFormatting>
  <conditionalFormatting sqref="J8:L8">
    <cfRule type="cellIs" dxfId="127" priority="24" stopIfTrue="1" operator="between">
      <formula>1</formula>
      <formula>50000</formula>
    </cfRule>
    <cfRule type="expression" dxfId="126" priority="25" stopIfTrue="1">
      <formula>SUM(J34:M34)&gt;50001</formula>
    </cfRule>
    <cfRule type="cellIs" dxfId="125" priority="26" stopIfTrue="1" operator="equal">
      <formula>0</formula>
    </cfRule>
  </conditionalFormatting>
  <conditionalFormatting sqref="J8:L8">
    <cfRule type="cellIs" dxfId="124" priority="21" stopIfTrue="1" operator="between">
      <formula>1</formula>
      <formula>50000</formula>
    </cfRule>
    <cfRule type="expression" dxfId="123" priority="22" stopIfTrue="1">
      <formula>SUM(J34:M34)&gt;50001</formula>
    </cfRule>
    <cfRule type="cellIs" dxfId="122" priority="23" stopIfTrue="1" operator="equal">
      <formula>0</formula>
    </cfRule>
  </conditionalFormatting>
  <conditionalFormatting sqref="T15:T32">
    <cfRule type="notContainsBlanks" dxfId="121" priority="20" stopIfTrue="1">
      <formula>LEN(TRIM(T15))&gt;0</formula>
    </cfRule>
  </conditionalFormatting>
  <conditionalFormatting sqref="O15">
    <cfRule type="cellIs" dxfId="120" priority="18" stopIfTrue="1" operator="equal">
      <formula>"Λίρες"</formula>
    </cfRule>
    <cfRule type="cellIs" dxfId="119" priority="19" stopIfTrue="1" operator="equal">
      <formula>"Ευρώ"</formula>
    </cfRule>
  </conditionalFormatting>
  <conditionalFormatting sqref="K15:L15">
    <cfRule type="cellIs" dxfId="118" priority="15" stopIfTrue="1" operator="between">
      <formula>1</formula>
      <formula>125</formula>
    </cfRule>
    <cfRule type="cellIs" dxfId="117" priority="16" stopIfTrue="1" operator="between">
      <formula>126</formula>
      <formula>150</formula>
    </cfRule>
    <cfRule type="cellIs" dxfId="116" priority="17" stopIfTrue="1" operator="greaterThan">
      <formula>150</formula>
    </cfRule>
  </conditionalFormatting>
  <conditionalFormatting sqref="M15">
    <cfRule type="cellIs" dxfId="115" priority="12" stopIfTrue="1" operator="between">
      <formula>1</formula>
      <formula>80</formula>
    </cfRule>
    <cfRule type="cellIs" dxfId="114" priority="13" stopIfTrue="1" operator="between">
      <formula>81</formula>
      <formula>150</formula>
    </cfRule>
    <cfRule type="cellIs" dxfId="113" priority="14" stopIfTrue="1" operator="greaterThan">
      <formula>150</formula>
    </cfRule>
  </conditionalFormatting>
  <conditionalFormatting sqref="H15:H32">
    <cfRule type="expression" dxfId="112" priority="9" stopIfTrue="1">
      <formula>$G15&lt;33328</formula>
    </cfRule>
    <cfRule type="expression" dxfId="111" priority="10" stopIfTrue="1">
      <formula>$G15&gt;39447</formula>
    </cfRule>
    <cfRule type="expression" dxfId="110" priority="11" stopIfTrue="1">
      <formula>$G15&lt;39448</formula>
    </cfRule>
  </conditionalFormatting>
  <conditionalFormatting sqref="I15:I32">
    <cfRule type="expression" dxfId="109" priority="6" stopIfTrue="1">
      <formula>$G15&gt;39447</formula>
    </cfRule>
    <cfRule type="expression" dxfId="108" priority="7" stopIfTrue="1">
      <formula>$G15&lt;33327</formula>
    </cfRule>
    <cfRule type="expression" dxfId="107" priority="8" stopIfTrue="1">
      <formula>$G15&gt;33328</formula>
    </cfRule>
  </conditionalFormatting>
  <conditionalFormatting sqref="J15:J32">
    <cfRule type="expression" dxfId="106" priority="3" stopIfTrue="1">
      <formula>$G15&gt;39447</formula>
    </cfRule>
    <cfRule type="expression" dxfId="105" priority="4" stopIfTrue="1">
      <formula>$G15&lt;33327</formula>
    </cfRule>
    <cfRule type="expression" dxfId="104" priority="5" stopIfTrue="1">
      <formula>$G15&lt;39448</formula>
    </cfRule>
  </conditionalFormatting>
  <conditionalFormatting sqref="I15:J15">
    <cfRule type="expression" dxfId="103" priority="2">
      <formula>$T15&lt;&gt;""</formula>
    </cfRule>
  </conditionalFormatting>
  <conditionalFormatting sqref="I16:J32">
    <cfRule type="expression" dxfId="102" priority="1">
      <formula>$T16&lt;&gt;""</formula>
    </cfRule>
  </conditionalFormatting>
  <dataValidations count="24">
    <dataValidation type="list" allowBlank="1" showInputMessage="1" showErrorMessage="1" sqref="H15:H32" xr:uid="{9EC1280F-3A81-4E18-9661-B601E47B4C21}">
      <formula1>$H$39:$H$71</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55B2C2CD-2BC5-410C-A013-01920BBF5325}">
      <formula1>0</formula1>
      <formula2>150</formula2>
    </dataValidation>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417812A-B941-4C86-9DFF-3EDC9B0C56AE}">
      <formula1>43101</formula1>
      <formula2>43465</formula2>
    </dataValidation>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B177A91E-B8D6-4ACF-B5BF-E313520DFE0C}"/>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DDC2ACC7-C1BC-49D9-837C-79DDA1FFA361}"/>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3D2F062-2A01-4F6C-BD20-F08D10CBB5EB}">
      <formula1>10</formula1>
    </dataValidation>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6A8844C6-FC7E-4060-996D-10C75BB3F4C0}"/>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2B0919DB-9553-4E01-9DE8-08720B00CDDF}"/>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xr:uid="{A4F3521B-84F9-43C8-A7CA-8513C7280426}">
      <formula1>$H$39:$H$71</formula1>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D681CE6D-E5DA-44D6-88DF-8E68B4B60880}"/>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7669EA35-542F-42BA-B3F7-201F740C3651}"/>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B229AEBD-0EFD-4096-BB86-943BFD6E8E53}">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C1FFDC7C-245B-4782-BFA1-3CCFD5640C1C}">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BDEBBB4-61D2-4019-B6EF-C0D24FDB6515}">
      <formula1>0</formula1>
      <formula2>150</formula2>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EA0A5EBC-9315-43EE-AFBB-753ADC4D1FFD}">
      <formula1>0</formula1>
      <formula2>9999</formula2>
    </dataValidation>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xr:uid="{D7A06198-F7EE-4F54-8F69-580E9EB182A4}">
      <formula1>$J$39:$J$115</formula1>
    </dataValidation>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21F7DB27-9863-4B6D-877D-3FE8CE3AD498}"/>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47D585A-38BA-4728-A6B4-98105FA496FF}"/>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30FAF305-E564-43C7-B161-928B399213C7}"/>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B4271DF0-4A88-4C0B-86E4-62C8E9BB430D}"/>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xr:uid="{DC519672-F2BD-4983-B54D-7DCE678F821B}">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9B0C784-1B57-44F0-85EA-6ABC85E7B396}"/>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63CE7334-7453-4875-9BE0-6C26B1C75BB6}">
      <formula1>0</formula1>
      <formula2>125</formula2>
    </dataValidation>
    <dataValidation type="date" allowBlank="1" showInputMessage="1" showErrorMessage="1" errorTitle="ΛΑΘΟΣ ΗΜΕΡΟΜΗΝΙΑ" error="Ελέγξετε την ημερομηνία._x000a_(Περίοδος 1/1/2022 - 31/12/2022)_x000a_" promptTitle="ΠΕΡΙΟΔΟΣ ΤΕΛΕΥΤ. ΜΗΝΑ ΕΡΓΑΣΙΑΣ" prompt="Εισάξτε ημερομηνία από 1/1/22 - 31/12/22" sqref="G15:G32" xr:uid="{0A2918CF-26BD-476C-A28F-B94F28EE8E95}">
      <formula1>44562</formula1>
      <formula2>44926</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E00B-EDBD-4AF6-8C69-E486574E553C}">
  <dimension ref="A1:IV30"/>
  <sheetViews>
    <sheetView showGridLines="0" workbookViewId="0">
      <selection activeCell="L18" sqref="L18"/>
    </sheetView>
  </sheetViews>
  <sheetFormatPr defaultColWidth="11.5703125" defaultRowHeight="15" x14ac:dyDescent="0.25"/>
  <cols>
    <col min="1" max="1" width="4.140625" style="32" bestFit="1" customWidth="1"/>
    <col min="2" max="2" width="11.5703125" style="33" customWidth="1"/>
    <col min="3" max="3" width="13.28515625" style="33" customWidth="1"/>
    <col min="4" max="4" width="12.7109375" style="33" customWidth="1"/>
    <col min="5" max="5" width="21.140625" style="33" customWidth="1"/>
    <col min="6" max="6" width="6.5703125" style="33" hidden="1" customWidth="1"/>
    <col min="7" max="7" width="10.7109375" style="33" customWidth="1"/>
    <col min="8" max="8" width="11.42578125" style="39" bestFit="1" customWidth="1"/>
    <col min="9" max="9" width="5.85546875" style="3" hidden="1" customWidth="1"/>
    <col min="10" max="10" width="11.140625" style="34" customWidth="1"/>
    <col min="11" max="11" width="11.42578125" style="34" bestFit="1" customWidth="1"/>
    <col min="12" max="12" width="9" style="34" customWidth="1"/>
    <col min="13" max="13" width="8.28515625" style="35" customWidth="1"/>
    <col min="14" max="14" width="11.5703125" style="3" customWidth="1"/>
    <col min="15" max="15" width="14.5703125" style="3" customWidth="1"/>
    <col min="16" max="18" width="11.5703125" style="3"/>
    <col min="19" max="19" width="0" style="3" hidden="1" customWidth="1"/>
    <col min="20" max="16384" width="11.5703125" style="3"/>
  </cols>
  <sheetData>
    <row r="1" spans="1:256" s="108" customFormat="1" ht="26.25" customHeight="1" x14ac:dyDescent="0.25">
      <c r="A1" s="232"/>
      <c r="B1" s="540" t="s">
        <v>60</v>
      </c>
      <c r="C1" s="540"/>
      <c r="D1" s="540"/>
      <c r="E1" s="540"/>
      <c r="F1" s="540"/>
      <c r="G1" s="540"/>
      <c r="H1" s="540"/>
      <c r="I1" s="228"/>
      <c r="J1" s="228"/>
      <c r="K1" s="228"/>
      <c r="L1" s="228"/>
      <c r="M1" s="542" t="s">
        <v>4560</v>
      </c>
      <c r="N1" s="543"/>
      <c r="O1" s="268" t="s">
        <v>4566</v>
      </c>
      <c r="P1" s="229"/>
      <c r="Q1" s="307"/>
      <c r="R1" s="306">
        <v>43524</v>
      </c>
      <c r="S1" s="203"/>
      <c r="T1" s="203"/>
    </row>
    <row r="2" spans="1:256" s="108" customFormat="1" ht="6" customHeight="1" x14ac:dyDescent="0.2">
      <c r="A2" s="231"/>
      <c r="B2" s="541"/>
      <c r="C2" s="541"/>
      <c r="D2" s="541"/>
      <c r="E2" s="541"/>
      <c r="F2" s="541"/>
      <c r="G2" s="541"/>
      <c r="H2" s="541"/>
      <c r="N2" s="255"/>
      <c r="O2" s="269" t="s">
        <v>4588</v>
      </c>
      <c r="P2" s="230"/>
      <c r="Q2" s="230"/>
      <c r="R2" s="230"/>
      <c r="S2" s="230"/>
      <c r="T2" s="230"/>
    </row>
    <row r="3" spans="1:256" s="108" customFormat="1" ht="20.25" customHeight="1" x14ac:dyDescent="0.2">
      <c r="A3" s="256"/>
      <c r="B3" s="545" t="s">
        <v>4596</v>
      </c>
      <c r="C3" s="545"/>
      <c r="D3" s="545"/>
      <c r="E3" s="545"/>
      <c r="F3" s="545"/>
      <c r="G3" s="545"/>
      <c r="H3" s="546"/>
      <c r="I3" s="547" t="s">
        <v>4559</v>
      </c>
      <c r="J3" s="548"/>
      <c r="K3" s="548"/>
      <c r="L3" s="548"/>
      <c r="M3" s="548"/>
      <c r="N3" s="549"/>
      <c r="O3" s="110"/>
      <c r="P3" s="230"/>
      <c r="Q3" s="230"/>
      <c r="R3" s="311">
        <v>5</v>
      </c>
      <c r="S3" s="230"/>
      <c r="T3" s="230"/>
    </row>
    <row r="4" spans="1:256" ht="9.75" customHeight="1" x14ac:dyDescent="0.2">
      <c r="A4" s="234"/>
      <c r="B4" s="235"/>
      <c r="C4" s="705"/>
      <c r="D4" s="705"/>
      <c r="E4" s="705"/>
      <c r="F4" s="705"/>
      <c r="G4" s="299"/>
      <c r="H4" s="235"/>
      <c r="I4" s="702"/>
      <c r="J4" s="703"/>
      <c r="K4" s="703"/>
      <c r="L4" s="703"/>
      <c r="M4" s="703"/>
      <c r="N4" s="704"/>
      <c r="P4" s="233"/>
      <c r="Q4" s="233"/>
      <c r="R4" s="312">
        <v>6</v>
      </c>
      <c r="S4" s="233"/>
      <c r="T4" s="233"/>
      <c r="U4" s="233"/>
      <c r="V4" s="233"/>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s="23" customFormat="1" ht="12.75" customHeight="1" x14ac:dyDescent="0.2">
      <c r="A5" s="515" t="s">
        <v>22</v>
      </c>
      <c r="B5" s="558" t="s">
        <v>23</v>
      </c>
      <c r="C5" s="558" t="s">
        <v>33</v>
      </c>
      <c r="D5" s="560" t="s">
        <v>34</v>
      </c>
      <c r="E5" s="562"/>
      <c r="F5" s="718" t="s">
        <v>4565</v>
      </c>
      <c r="G5" s="713" t="s">
        <v>4593</v>
      </c>
      <c r="H5" s="245" t="s">
        <v>0</v>
      </c>
      <c r="I5" s="313" t="s">
        <v>39</v>
      </c>
      <c r="J5" s="248" t="s">
        <v>40</v>
      </c>
      <c r="K5" s="249"/>
      <c r="L5" s="710" t="s">
        <v>4586</v>
      </c>
      <c r="M5" s="250" t="s">
        <v>43</v>
      </c>
      <c r="N5" s="257" t="s">
        <v>44</v>
      </c>
      <c r="O5" s="4"/>
      <c r="P5" s="233"/>
      <c r="Q5" s="233"/>
      <c r="R5" s="233"/>
      <c r="S5" s="233"/>
      <c r="T5" s="233"/>
      <c r="U5" s="233"/>
      <c r="V5" s="233"/>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6" s="23" customFormat="1" ht="12.75" x14ac:dyDescent="0.2">
      <c r="A6" s="341"/>
      <c r="B6" s="344"/>
      <c r="C6" s="344"/>
      <c r="D6" s="349"/>
      <c r="E6" s="351"/>
      <c r="F6" s="719"/>
      <c r="G6" s="714"/>
      <c r="H6" s="37" t="s">
        <v>38</v>
      </c>
      <c r="I6" s="227">
        <v>0</v>
      </c>
      <c r="J6" s="315">
        <v>7.0300000000000001E-2</v>
      </c>
      <c r="K6" s="25" t="s">
        <v>41</v>
      </c>
      <c r="L6" s="711"/>
      <c r="M6" s="26" t="s">
        <v>47</v>
      </c>
      <c r="N6" s="71" t="s">
        <v>48</v>
      </c>
      <c r="O6" s="721" t="str">
        <f>IF(AND(M8="",L9&lt;&gt;""),"Επιλέξτε 5 στο κελί L8 αν η εργασία είναι πενθήμερη ή 6 αν η εργασία είναι εξαήμερη","")</f>
        <v/>
      </c>
      <c r="P6" s="721"/>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6" s="23" customFormat="1" ht="12" customHeight="1" thickBot="1" x14ac:dyDescent="0.25">
      <c r="A7" s="341"/>
      <c r="B7" s="344"/>
      <c r="C7" s="344"/>
      <c r="D7" s="349"/>
      <c r="E7" s="351"/>
      <c r="F7" s="719"/>
      <c r="G7" s="714"/>
      <c r="H7" s="246" t="s">
        <v>45</v>
      </c>
      <c r="I7" s="251"/>
      <c r="J7" s="316">
        <v>1083</v>
      </c>
      <c r="K7" s="253"/>
      <c r="L7" s="711"/>
      <c r="M7" s="265" t="s">
        <v>50</v>
      </c>
      <c r="N7" s="258"/>
      <c r="O7" s="721"/>
      <c r="P7" s="721"/>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6" s="30" customFormat="1" ht="18" customHeight="1" thickBot="1" x14ac:dyDescent="0.25">
      <c r="A8" s="516"/>
      <c r="B8" s="559"/>
      <c r="C8" s="559"/>
      <c r="D8" s="563"/>
      <c r="E8" s="565"/>
      <c r="F8" s="720"/>
      <c r="G8" s="715"/>
      <c r="H8" s="242" t="s">
        <v>51</v>
      </c>
      <c r="I8" s="242" t="s">
        <v>51</v>
      </c>
      <c r="J8" s="243">
        <v>15405.41</v>
      </c>
      <c r="K8" s="244" t="s">
        <v>51</v>
      </c>
      <c r="L8" s="712"/>
      <c r="M8" s="302"/>
      <c r="N8" s="264" t="s">
        <v>51</v>
      </c>
      <c r="O8" s="721"/>
      <c r="P8" s="721"/>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6" s="31" customFormat="1" ht="20.100000000000001" customHeight="1" x14ac:dyDescent="0.2">
      <c r="A9" s="236">
        <v>1</v>
      </c>
      <c r="B9" s="103"/>
      <c r="C9" s="105"/>
      <c r="D9" s="708"/>
      <c r="E9" s="709"/>
      <c r="F9" s="270" t="s">
        <v>4588</v>
      </c>
      <c r="G9" s="303"/>
      <c r="H9" s="237"/>
      <c r="I9" s="238" t="str">
        <f t="shared" ref="I9:I26" si="0">IF(H9&gt;0,IF(O9="",IF(H9*$I$6&gt;$I$7,SUM(H9*$I$6),$I$7)," "),"")</f>
        <v/>
      </c>
      <c r="J9" s="301" t="str">
        <f t="shared" ref="J9:J26" si="1">IF(H9&gt;0,IF(O9="",IF((H9+I9)&gt;$J$8,SUM((H9+I9)*$J$6),($J$7))," "),"")</f>
        <v/>
      </c>
      <c r="K9" s="301" t="str">
        <f t="shared" ref="K9:K26" si="2">IF(H9&gt;0,IF(O9="",SUM(H9:J9)," "),"")</f>
        <v/>
      </c>
      <c r="L9" s="240"/>
      <c r="M9" s="66" t="str">
        <f t="shared" ref="M9:M26" si="3">IF(L9&gt;0,IF(O9="",IF($M$8=5,"247",IF($M$8=6,"299",FALSE))," "),"")</f>
        <v/>
      </c>
      <c r="N9" s="267" t="str">
        <f t="shared" ref="N9:N26" si="4">IF(L9&gt;0,IF(O9="",(K9*L9)/M9," "),"")</f>
        <v/>
      </c>
      <c r="O9" s="722" t="str">
        <f t="shared" ref="O9:O26" si="5">IF(AND(OR(B9&lt;&gt;"",C9&lt;&gt;""),D9&lt;&gt;"",H9&lt;&gt;"",F9=""), "Επιλέξτε ΝΑΙ/ΟΧΙ αν είναι Κρατικός Αξιωματούχος",IF(AND(OR(B9&lt;&gt;"",C9&lt;&gt;""),D9&lt;&gt;"",H9&lt;&gt;"",F9&lt;&gt;"",G9=""),"Καταχωρήστε ημερ. έναρξης πληρωθείσας άδειας",""))</f>
        <v/>
      </c>
      <c r="P9" s="722"/>
      <c r="Q9" s="722"/>
      <c r="R9" s="722"/>
      <c r="S9" s="31" t="str">
        <f t="shared" ref="S9:S26" si="6">+IF(AND(B9="",C9=""),"",IF(AND(F9="ΝΑΙ",G9&gt;$R$1,G9&lt;&gt;""),"ΓΛ44Β",IF(OR(AND(F9="ΝΑΙ",G9&lt;$R$1,G9&lt;&gt;""),F9="OXI"),"ΓΛ44 ΙΖ","")))</f>
        <v/>
      </c>
    </row>
    <row r="10" spans="1:256" s="4" customFormat="1" ht="20.100000000000001" customHeight="1" x14ac:dyDescent="0.2">
      <c r="A10" s="52">
        <v>2</v>
      </c>
      <c r="B10" s="103"/>
      <c r="C10" s="105"/>
      <c r="D10" s="706"/>
      <c r="E10" s="707"/>
      <c r="F10" s="270" t="s">
        <v>4588</v>
      </c>
      <c r="G10" s="303"/>
      <c r="H10" s="237"/>
      <c r="I10" s="238" t="str">
        <f t="shared" si="0"/>
        <v/>
      </c>
      <c r="J10" s="301" t="str">
        <f t="shared" si="1"/>
        <v/>
      </c>
      <c r="K10" s="301" t="str">
        <f t="shared" si="2"/>
        <v/>
      </c>
      <c r="L10" s="41"/>
      <c r="M10" s="66" t="str">
        <f t="shared" si="3"/>
        <v/>
      </c>
      <c r="N10" s="267" t="str">
        <f t="shared" si="4"/>
        <v/>
      </c>
      <c r="O10" s="723" t="str">
        <f t="shared" si="5"/>
        <v/>
      </c>
      <c r="P10" s="722"/>
      <c r="Q10" s="722"/>
      <c r="R10" s="722"/>
      <c r="S10" s="31" t="str">
        <f t="shared" si="6"/>
        <v/>
      </c>
    </row>
    <row r="11" spans="1:256" s="4" customFormat="1" ht="20.100000000000001" customHeight="1" x14ac:dyDescent="0.2">
      <c r="A11" s="52">
        <v>3</v>
      </c>
      <c r="B11" s="103"/>
      <c r="C11" s="105"/>
      <c r="D11" s="706"/>
      <c r="E11" s="707"/>
      <c r="F11" s="270" t="s">
        <v>4588</v>
      </c>
      <c r="G11" s="303"/>
      <c r="H11" s="44"/>
      <c r="I11" s="238" t="str">
        <f t="shared" si="0"/>
        <v/>
      </c>
      <c r="J11" s="301" t="str">
        <f t="shared" si="1"/>
        <v/>
      </c>
      <c r="K11" s="301" t="str">
        <f t="shared" si="2"/>
        <v/>
      </c>
      <c r="L11" s="41"/>
      <c r="M11" s="66" t="str">
        <f t="shared" si="3"/>
        <v/>
      </c>
      <c r="N11" s="267" t="str">
        <f t="shared" si="4"/>
        <v/>
      </c>
      <c r="O11" s="723" t="str">
        <f t="shared" si="5"/>
        <v/>
      </c>
      <c r="P11" s="722"/>
      <c r="Q11" s="722"/>
      <c r="R11" s="722"/>
      <c r="S11" s="31" t="str">
        <f t="shared" si="6"/>
        <v/>
      </c>
    </row>
    <row r="12" spans="1:256" s="4" customFormat="1" ht="20.100000000000001" customHeight="1" x14ac:dyDescent="0.2">
      <c r="A12" s="52">
        <v>4</v>
      </c>
      <c r="B12" s="103"/>
      <c r="C12" s="105"/>
      <c r="D12" s="706"/>
      <c r="E12" s="707"/>
      <c r="F12" s="270" t="s">
        <v>4588</v>
      </c>
      <c r="G12" s="303"/>
      <c r="H12" s="44"/>
      <c r="I12" s="238" t="str">
        <f t="shared" si="0"/>
        <v/>
      </c>
      <c r="J12" s="301" t="str">
        <f t="shared" si="1"/>
        <v/>
      </c>
      <c r="K12" s="301" t="str">
        <f t="shared" si="2"/>
        <v/>
      </c>
      <c r="L12" s="41"/>
      <c r="M12" s="66" t="str">
        <f t="shared" si="3"/>
        <v/>
      </c>
      <c r="N12" s="267" t="str">
        <f t="shared" si="4"/>
        <v/>
      </c>
      <c r="O12" s="723" t="str">
        <f t="shared" si="5"/>
        <v/>
      </c>
      <c r="P12" s="722"/>
      <c r="Q12" s="722"/>
      <c r="R12" s="722"/>
      <c r="S12" s="31" t="str">
        <f t="shared" si="6"/>
        <v/>
      </c>
    </row>
    <row r="13" spans="1:256" s="4" customFormat="1" ht="20.100000000000001" customHeight="1" x14ac:dyDescent="0.2">
      <c r="A13" s="52">
        <v>5</v>
      </c>
      <c r="B13" s="103"/>
      <c r="C13" s="105"/>
      <c r="D13" s="706"/>
      <c r="E13" s="707"/>
      <c r="F13" s="270" t="s">
        <v>4588</v>
      </c>
      <c r="G13" s="303"/>
      <c r="H13" s="44"/>
      <c r="I13" s="238" t="str">
        <f t="shared" si="0"/>
        <v/>
      </c>
      <c r="J13" s="301" t="str">
        <f t="shared" si="1"/>
        <v/>
      </c>
      <c r="K13" s="301" t="str">
        <f t="shared" si="2"/>
        <v/>
      </c>
      <c r="L13" s="41"/>
      <c r="M13" s="66" t="str">
        <f t="shared" si="3"/>
        <v/>
      </c>
      <c r="N13" s="267" t="str">
        <f t="shared" si="4"/>
        <v/>
      </c>
      <c r="O13" s="723" t="str">
        <f t="shared" si="5"/>
        <v/>
      </c>
      <c r="P13" s="722"/>
      <c r="Q13" s="722"/>
      <c r="R13" s="722"/>
      <c r="S13" s="31" t="str">
        <f t="shared" si="6"/>
        <v/>
      </c>
    </row>
    <row r="14" spans="1:256" s="4" customFormat="1" ht="20.100000000000001" customHeight="1" x14ac:dyDescent="0.2">
      <c r="A14" s="52">
        <v>6</v>
      </c>
      <c r="B14" s="103"/>
      <c r="C14" s="105"/>
      <c r="D14" s="706"/>
      <c r="E14" s="707"/>
      <c r="F14" s="270" t="s">
        <v>4588</v>
      </c>
      <c r="G14" s="303"/>
      <c r="H14" s="44"/>
      <c r="I14" s="238" t="str">
        <f t="shared" si="0"/>
        <v/>
      </c>
      <c r="J14" s="301" t="str">
        <f t="shared" si="1"/>
        <v/>
      </c>
      <c r="K14" s="301" t="str">
        <f t="shared" si="2"/>
        <v/>
      </c>
      <c r="L14" s="41"/>
      <c r="M14" s="66" t="str">
        <f t="shared" si="3"/>
        <v/>
      </c>
      <c r="N14" s="267" t="str">
        <f t="shared" si="4"/>
        <v/>
      </c>
      <c r="O14" s="723" t="str">
        <f t="shared" si="5"/>
        <v/>
      </c>
      <c r="P14" s="722"/>
      <c r="Q14" s="722"/>
      <c r="R14" s="722"/>
      <c r="S14" s="31" t="str">
        <f t="shared" si="6"/>
        <v/>
      </c>
    </row>
    <row r="15" spans="1:256" s="4" customFormat="1" ht="20.100000000000001" customHeight="1" x14ac:dyDescent="0.2">
      <c r="A15" s="52">
        <v>7</v>
      </c>
      <c r="B15" s="103"/>
      <c r="C15" s="105"/>
      <c r="D15" s="706"/>
      <c r="E15" s="707"/>
      <c r="F15" s="270" t="s">
        <v>4588</v>
      </c>
      <c r="G15" s="303"/>
      <c r="H15" s="44"/>
      <c r="I15" s="238" t="str">
        <f t="shared" si="0"/>
        <v/>
      </c>
      <c r="J15" s="301" t="str">
        <f t="shared" si="1"/>
        <v/>
      </c>
      <c r="K15" s="301" t="str">
        <f t="shared" si="2"/>
        <v/>
      </c>
      <c r="L15" s="41"/>
      <c r="M15" s="66" t="str">
        <f t="shared" si="3"/>
        <v/>
      </c>
      <c r="N15" s="267" t="str">
        <f t="shared" si="4"/>
        <v/>
      </c>
      <c r="O15" s="723" t="str">
        <f t="shared" si="5"/>
        <v/>
      </c>
      <c r="P15" s="722"/>
      <c r="Q15" s="722"/>
      <c r="R15" s="722"/>
      <c r="S15" s="31" t="str">
        <f t="shared" si="6"/>
        <v/>
      </c>
    </row>
    <row r="16" spans="1:256" s="4" customFormat="1" ht="20.100000000000001" customHeight="1" x14ac:dyDescent="0.2">
      <c r="A16" s="52">
        <v>8</v>
      </c>
      <c r="B16" s="103"/>
      <c r="C16" s="105"/>
      <c r="D16" s="706"/>
      <c r="E16" s="707"/>
      <c r="F16" s="270" t="s">
        <v>4588</v>
      </c>
      <c r="G16" s="303"/>
      <c r="H16" s="44"/>
      <c r="I16" s="238" t="str">
        <f t="shared" si="0"/>
        <v/>
      </c>
      <c r="J16" s="301" t="str">
        <f t="shared" si="1"/>
        <v/>
      </c>
      <c r="K16" s="301" t="str">
        <f t="shared" si="2"/>
        <v/>
      </c>
      <c r="L16" s="41"/>
      <c r="M16" s="66" t="str">
        <f t="shared" si="3"/>
        <v/>
      </c>
      <c r="N16" s="267" t="str">
        <f t="shared" si="4"/>
        <v/>
      </c>
      <c r="O16" s="723" t="str">
        <f t="shared" si="5"/>
        <v/>
      </c>
      <c r="P16" s="722"/>
      <c r="Q16" s="722"/>
      <c r="R16" s="722"/>
      <c r="S16" s="31" t="str">
        <f t="shared" si="6"/>
        <v/>
      </c>
    </row>
    <row r="17" spans="1:19" s="4" customFormat="1" ht="20.100000000000001" customHeight="1" x14ac:dyDescent="0.2">
      <c r="A17" s="52">
        <v>9</v>
      </c>
      <c r="B17" s="103"/>
      <c r="C17" s="105"/>
      <c r="D17" s="706"/>
      <c r="E17" s="707"/>
      <c r="F17" s="270" t="s">
        <v>4588</v>
      </c>
      <c r="G17" s="303"/>
      <c r="H17" s="44"/>
      <c r="I17" s="238" t="str">
        <f t="shared" si="0"/>
        <v/>
      </c>
      <c r="J17" s="301" t="str">
        <f t="shared" si="1"/>
        <v/>
      </c>
      <c r="K17" s="301" t="str">
        <f t="shared" si="2"/>
        <v/>
      </c>
      <c r="L17" s="41"/>
      <c r="M17" s="66" t="str">
        <f t="shared" si="3"/>
        <v/>
      </c>
      <c r="N17" s="267" t="str">
        <f t="shared" si="4"/>
        <v/>
      </c>
      <c r="O17" s="723" t="str">
        <f t="shared" si="5"/>
        <v/>
      </c>
      <c r="P17" s="722"/>
      <c r="Q17" s="722"/>
      <c r="R17" s="722"/>
      <c r="S17" s="31" t="str">
        <f t="shared" si="6"/>
        <v/>
      </c>
    </row>
    <row r="18" spans="1:19" s="4" customFormat="1" ht="20.100000000000001" customHeight="1" x14ac:dyDescent="0.2">
      <c r="A18" s="52">
        <v>10</v>
      </c>
      <c r="B18" s="103"/>
      <c r="C18" s="105"/>
      <c r="D18" s="706"/>
      <c r="E18" s="707"/>
      <c r="F18" s="270" t="s">
        <v>4588</v>
      </c>
      <c r="G18" s="303"/>
      <c r="H18" s="44"/>
      <c r="I18" s="238" t="str">
        <f t="shared" si="0"/>
        <v/>
      </c>
      <c r="J18" s="301" t="str">
        <f t="shared" si="1"/>
        <v/>
      </c>
      <c r="K18" s="301" t="str">
        <f t="shared" si="2"/>
        <v/>
      </c>
      <c r="L18" s="41"/>
      <c r="M18" s="66" t="str">
        <f t="shared" si="3"/>
        <v/>
      </c>
      <c r="N18" s="267" t="str">
        <f t="shared" si="4"/>
        <v/>
      </c>
      <c r="O18" s="723" t="str">
        <f t="shared" si="5"/>
        <v/>
      </c>
      <c r="P18" s="722"/>
      <c r="Q18" s="722"/>
      <c r="R18" s="722"/>
      <c r="S18" s="31" t="str">
        <f t="shared" si="6"/>
        <v/>
      </c>
    </row>
    <row r="19" spans="1:19" s="4" customFormat="1" ht="20.100000000000001" customHeight="1" x14ac:dyDescent="0.2">
      <c r="A19" s="53">
        <v>11</v>
      </c>
      <c r="B19" s="103"/>
      <c r="C19" s="105"/>
      <c r="D19" s="706"/>
      <c r="E19" s="707"/>
      <c r="F19" s="270" t="s">
        <v>4588</v>
      </c>
      <c r="G19" s="303"/>
      <c r="H19" s="44"/>
      <c r="I19" s="238" t="str">
        <f t="shared" si="0"/>
        <v/>
      </c>
      <c r="J19" s="301" t="str">
        <f t="shared" si="1"/>
        <v/>
      </c>
      <c r="K19" s="301" t="str">
        <f t="shared" si="2"/>
        <v/>
      </c>
      <c r="L19" s="41"/>
      <c r="M19" s="66" t="str">
        <f t="shared" si="3"/>
        <v/>
      </c>
      <c r="N19" s="267" t="str">
        <f t="shared" si="4"/>
        <v/>
      </c>
      <c r="O19" s="723" t="str">
        <f t="shared" si="5"/>
        <v/>
      </c>
      <c r="P19" s="722"/>
      <c r="Q19" s="722"/>
      <c r="R19" s="722"/>
      <c r="S19" s="31" t="str">
        <f t="shared" si="6"/>
        <v/>
      </c>
    </row>
    <row r="20" spans="1:19" s="4" customFormat="1" ht="20.100000000000001" customHeight="1" x14ac:dyDescent="0.2">
      <c r="A20" s="52">
        <v>12</v>
      </c>
      <c r="B20" s="103"/>
      <c r="C20" s="105"/>
      <c r="D20" s="706"/>
      <c r="E20" s="707"/>
      <c r="F20" s="270" t="s">
        <v>4588</v>
      </c>
      <c r="G20" s="303"/>
      <c r="H20" s="44"/>
      <c r="I20" s="238" t="str">
        <f t="shared" si="0"/>
        <v/>
      </c>
      <c r="J20" s="301" t="str">
        <f t="shared" si="1"/>
        <v/>
      </c>
      <c r="K20" s="301" t="str">
        <f t="shared" si="2"/>
        <v/>
      </c>
      <c r="L20" s="41"/>
      <c r="M20" s="66" t="str">
        <f t="shared" si="3"/>
        <v/>
      </c>
      <c r="N20" s="267" t="str">
        <f t="shared" si="4"/>
        <v/>
      </c>
      <c r="O20" s="723" t="str">
        <f t="shared" si="5"/>
        <v/>
      </c>
      <c r="P20" s="722"/>
      <c r="Q20" s="722"/>
      <c r="R20" s="722"/>
      <c r="S20" s="31" t="str">
        <f t="shared" si="6"/>
        <v/>
      </c>
    </row>
    <row r="21" spans="1:19" s="4" customFormat="1" ht="20.100000000000001" customHeight="1" x14ac:dyDescent="0.2">
      <c r="A21" s="52">
        <v>13</v>
      </c>
      <c r="B21" s="103"/>
      <c r="C21" s="105"/>
      <c r="D21" s="706"/>
      <c r="E21" s="707"/>
      <c r="F21" s="270" t="s">
        <v>4588</v>
      </c>
      <c r="G21" s="303"/>
      <c r="H21" s="44"/>
      <c r="I21" s="238" t="str">
        <f t="shared" si="0"/>
        <v/>
      </c>
      <c r="J21" s="301" t="str">
        <f t="shared" si="1"/>
        <v/>
      </c>
      <c r="K21" s="301" t="str">
        <f t="shared" si="2"/>
        <v/>
      </c>
      <c r="L21" s="41"/>
      <c r="M21" s="66" t="str">
        <f t="shared" si="3"/>
        <v/>
      </c>
      <c r="N21" s="267" t="str">
        <f t="shared" si="4"/>
        <v/>
      </c>
      <c r="O21" s="723" t="str">
        <f t="shared" si="5"/>
        <v/>
      </c>
      <c r="P21" s="722"/>
      <c r="Q21" s="722"/>
      <c r="R21" s="722"/>
      <c r="S21" s="31" t="str">
        <f t="shared" si="6"/>
        <v/>
      </c>
    </row>
    <row r="22" spans="1:19" s="4" customFormat="1" ht="20.100000000000001" customHeight="1" x14ac:dyDescent="0.2">
      <c r="A22" s="52">
        <v>14</v>
      </c>
      <c r="B22" s="103"/>
      <c r="C22" s="105"/>
      <c r="D22" s="706"/>
      <c r="E22" s="707"/>
      <c r="F22" s="270" t="s">
        <v>4588</v>
      </c>
      <c r="G22" s="303"/>
      <c r="H22" s="44"/>
      <c r="I22" s="238" t="str">
        <f t="shared" si="0"/>
        <v/>
      </c>
      <c r="J22" s="301" t="str">
        <f t="shared" si="1"/>
        <v/>
      </c>
      <c r="K22" s="301" t="str">
        <f t="shared" si="2"/>
        <v/>
      </c>
      <c r="L22" s="41"/>
      <c r="M22" s="66" t="str">
        <f t="shared" si="3"/>
        <v/>
      </c>
      <c r="N22" s="267" t="str">
        <f t="shared" si="4"/>
        <v/>
      </c>
      <c r="O22" s="723" t="str">
        <f t="shared" si="5"/>
        <v/>
      </c>
      <c r="P22" s="722"/>
      <c r="Q22" s="722"/>
      <c r="R22" s="722"/>
      <c r="S22" s="31" t="str">
        <f t="shared" si="6"/>
        <v/>
      </c>
    </row>
    <row r="23" spans="1:19" s="4" customFormat="1" ht="20.100000000000001" customHeight="1" x14ac:dyDescent="0.2">
      <c r="A23" s="52">
        <v>15</v>
      </c>
      <c r="B23" s="103"/>
      <c r="C23" s="105"/>
      <c r="D23" s="706"/>
      <c r="E23" s="707"/>
      <c r="F23" s="270" t="s">
        <v>4588</v>
      </c>
      <c r="G23" s="303"/>
      <c r="H23" s="44"/>
      <c r="I23" s="238" t="str">
        <f t="shared" si="0"/>
        <v/>
      </c>
      <c r="J23" s="301" t="str">
        <f t="shared" si="1"/>
        <v/>
      </c>
      <c r="K23" s="301" t="str">
        <f t="shared" si="2"/>
        <v/>
      </c>
      <c r="L23" s="41"/>
      <c r="M23" s="66" t="str">
        <f t="shared" si="3"/>
        <v/>
      </c>
      <c r="N23" s="267" t="str">
        <f t="shared" si="4"/>
        <v/>
      </c>
      <c r="O23" s="723" t="str">
        <f t="shared" si="5"/>
        <v/>
      </c>
      <c r="P23" s="722"/>
      <c r="Q23" s="722"/>
      <c r="R23" s="722"/>
      <c r="S23" s="31" t="str">
        <f t="shared" si="6"/>
        <v/>
      </c>
    </row>
    <row r="24" spans="1:19" s="4" customFormat="1" ht="20.100000000000001" customHeight="1" x14ac:dyDescent="0.2">
      <c r="A24" s="52">
        <v>16</v>
      </c>
      <c r="B24" s="103"/>
      <c r="C24" s="105"/>
      <c r="D24" s="706"/>
      <c r="E24" s="707"/>
      <c r="F24" s="270" t="s">
        <v>4588</v>
      </c>
      <c r="G24" s="303"/>
      <c r="H24" s="44"/>
      <c r="I24" s="238" t="str">
        <f t="shared" si="0"/>
        <v/>
      </c>
      <c r="J24" s="301" t="str">
        <f t="shared" si="1"/>
        <v/>
      </c>
      <c r="K24" s="301" t="str">
        <f t="shared" si="2"/>
        <v/>
      </c>
      <c r="L24" s="41"/>
      <c r="M24" s="66" t="str">
        <f t="shared" si="3"/>
        <v/>
      </c>
      <c r="N24" s="267" t="str">
        <f t="shared" si="4"/>
        <v/>
      </c>
      <c r="O24" s="723" t="str">
        <f t="shared" si="5"/>
        <v/>
      </c>
      <c r="P24" s="722"/>
      <c r="Q24" s="722"/>
      <c r="R24" s="722"/>
      <c r="S24" s="31" t="str">
        <f t="shared" si="6"/>
        <v/>
      </c>
    </row>
    <row r="25" spans="1:19" s="4" customFormat="1" ht="20.100000000000001" customHeight="1" x14ac:dyDescent="0.2">
      <c r="A25" s="52">
        <v>17</v>
      </c>
      <c r="B25" s="103"/>
      <c r="C25" s="105"/>
      <c r="D25" s="706"/>
      <c r="E25" s="707"/>
      <c r="F25" s="270" t="s">
        <v>4588</v>
      </c>
      <c r="G25" s="303"/>
      <c r="H25" s="44"/>
      <c r="I25" s="238" t="str">
        <f t="shared" si="0"/>
        <v/>
      </c>
      <c r="J25" s="301" t="str">
        <f t="shared" si="1"/>
        <v/>
      </c>
      <c r="K25" s="301" t="str">
        <f t="shared" si="2"/>
        <v/>
      </c>
      <c r="L25" s="41"/>
      <c r="M25" s="66" t="str">
        <f t="shared" si="3"/>
        <v/>
      </c>
      <c r="N25" s="267" t="str">
        <f t="shared" si="4"/>
        <v/>
      </c>
      <c r="O25" s="723" t="str">
        <f t="shared" si="5"/>
        <v/>
      </c>
      <c r="P25" s="722"/>
      <c r="Q25" s="722"/>
      <c r="R25" s="722"/>
      <c r="S25" s="31" t="str">
        <f t="shared" si="6"/>
        <v/>
      </c>
    </row>
    <row r="26" spans="1:19" s="4" customFormat="1" ht="20.100000000000001" customHeight="1" x14ac:dyDescent="0.2">
      <c r="A26" s="54">
        <v>18</v>
      </c>
      <c r="B26" s="103"/>
      <c r="C26" s="105"/>
      <c r="D26" s="716"/>
      <c r="E26" s="717"/>
      <c r="F26" s="270" t="s">
        <v>4588</v>
      </c>
      <c r="G26" s="304"/>
      <c r="H26" s="45"/>
      <c r="I26" s="238" t="str">
        <f t="shared" si="0"/>
        <v/>
      </c>
      <c r="J26" s="301" t="str">
        <f t="shared" si="1"/>
        <v/>
      </c>
      <c r="K26" s="301" t="str">
        <f t="shared" si="2"/>
        <v/>
      </c>
      <c r="L26" s="42"/>
      <c r="M26" s="66" t="str">
        <f t="shared" si="3"/>
        <v/>
      </c>
      <c r="N26" s="267" t="str">
        <f t="shared" si="4"/>
        <v/>
      </c>
      <c r="O26" s="723" t="str">
        <f t="shared" si="5"/>
        <v/>
      </c>
      <c r="P26" s="722"/>
      <c r="Q26" s="722"/>
      <c r="R26" s="722"/>
      <c r="S26" s="31" t="str">
        <f t="shared" si="6"/>
        <v/>
      </c>
    </row>
    <row r="27" spans="1:19" s="4" customFormat="1" ht="18" customHeight="1" thickBot="1" x14ac:dyDescent="0.3">
      <c r="A27" s="317" t="s">
        <v>52</v>
      </c>
      <c r="B27" s="318"/>
      <c r="C27" s="318"/>
      <c r="D27" s="318"/>
      <c r="E27" s="318"/>
      <c r="F27" s="318"/>
      <c r="G27" s="318"/>
      <c r="H27" s="318"/>
      <c r="I27" s="318"/>
      <c r="J27" s="318"/>
      <c r="K27" s="318"/>
      <c r="L27" s="318"/>
      <c r="M27" s="319"/>
      <c r="N27" s="65" t="str">
        <f>IF(SUM(N9:N26)&lt;&gt;0,SUM(N9:N26)," ")</f>
        <v xml:space="preserve"> </v>
      </c>
      <c r="O27" s="724"/>
      <c r="P27" s="724"/>
      <c r="Q27" s="724"/>
      <c r="R27" s="724"/>
    </row>
    <row r="28" spans="1:19" s="4" customFormat="1" ht="24.95" customHeight="1" thickTop="1" x14ac:dyDescent="0.25">
      <c r="A28" s="49"/>
      <c r="B28" s="330" t="s">
        <v>26</v>
      </c>
      <c r="C28" s="330"/>
      <c r="D28" s="329"/>
      <c r="E28" s="329"/>
      <c r="F28" s="329"/>
      <c r="G28" s="47"/>
      <c r="H28" s="47"/>
      <c r="I28" s="47"/>
      <c r="J28" s="330" t="s">
        <v>32</v>
      </c>
      <c r="K28" s="330"/>
      <c r="L28" s="329"/>
      <c r="M28" s="329"/>
      <c r="N28" s="48"/>
      <c r="O28" s="724"/>
      <c r="P28" s="724"/>
      <c r="Q28" s="724"/>
      <c r="R28" s="724"/>
    </row>
    <row r="29" spans="1:19" s="4" customFormat="1" ht="21.75" customHeight="1" x14ac:dyDescent="0.25">
      <c r="A29" s="49"/>
      <c r="B29" s="331" t="s">
        <v>17</v>
      </c>
      <c r="C29" s="331"/>
      <c r="D29" s="333"/>
      <c r="E29" s="333"/>
      <c r="F29" s="333"/>
      <c r="G29" s="47"/>
      <c r="H29" s="47"/>
      <c r="I29" s="47"/>
      <c r="J29" s="331" t="s">
        <v>32</v>
      </c>
      <c r="K29" s="331"/>
      <c r="L29" s="333"/>
      <c r="M29" s="333"/>
      <c r="N29" s="48"/>
      <c r="O29" s="724"/>
      <c r="P29" s="724"/>
      <c r="Q29" s="724"/>
      <c r="R29" s="724"/>
    </row>
    <row r="30" spans="1:19" ht="8.25" customHeight="1" thickBot="1" x14ac:dyDescent="0.3">
      <c r="A30" s="323"/>
      <c r="B30" s="324"/>
      <c r="C30" s="324"/>
      <c r="D30" s="324"/>
      <c r="E30" s="324"/>
      <c r="F30" s="324"/>
      <c r="G30" s="324"/>
      <c r="H30" s="324"/>
      <c r="I30" s="324"/>
      <c r="J30" s="324"/>
      <c r="K30" s="324"/>
      <c r="L30" s="324"/>
      <c r="M30" s="324"/>
      <c r="N30" s="325"/>
    </row>
  </sheetData>
  <sheetProtection algorithmName="SHA-512" hashValue="ngwYTx4ML4MYnXOXBCBzCIKm9G24XTBShwHlBKor6Y8PAjUe8OufZkPReLbP7l9RrVxiAAauUv3XTVCTHXdIVw==" saltValue="ePmjDKnTTbfpaxKySDnVKg==" spinCount="100000" sheet="1" selectLockedCells="1"/>
  <mergeCells count="62">
    <mergeCell ref="B29:C29"/>
    <mergeCell ref="D29:F29"/>
    <mergeCell ref="J29:K29"/>
    <mergeCell ref="L29:M29"/>
    <mergeCell ref="O29:R29"/>
    <mergeCell ref="A30:N30"/>
    <mergeCell ref="D26:E26"/>
    <mergeCell ref="O26:R26"/>
    <mergeCell ref="A27:M27"/>
    <mergeCell ref="O27:R27"/>
    <mergeCell ref="B28:C28"/>
    <mergeCell ref="D28:F28"/>
    <mergeCell ref="J28:K28"/>
    <mergeCell ref="L28:M28"/>
    <mergeCell ref="O28:R28"/>
    <mergeCell ref="D23:E23"/>
    <mergeCell ref="O23:R23"/>
    <mergeCell ref="D24:E24"/>
    <mergeCell ref="O24:R24"/>
    <mergeCell ref="D25:E25"/>
    <mergeCell ref="O25:R25"/>
    <mergeCell ref="D20:E20"/>
    <mergeCell ref="O20:R20"/>
    <mergeCell ref="D21:E21"/>
    <mergeCell ref="O21:R21"/>
    <mergeCell ref="D22:E22"/>
    <mergeCell ref="O22:R22"/>
    <mergeCell ref="D17:E17"/>
    <mergeCell ref="O17:R17"/>
    <mergeCell ref="D18:E18"/>
    <mergeCell ref="O18:R18"/>
    <mergeCell ref="D19:E19"/>
    <mergeCell ref="O19:R19"/>
    <mergeCell ref="D14:E14"/>
    <mergeCell ref="O14:R14"/>
    <mergeCell ref="D15:E15"/>
    <mergeCell ref="O15:R15"/>
    <mergeCell ref="D16:E16"/>
    <mergeCell ref="O16:R16"/>
    <mergeCell ref="D11:E11"/>
    <mergeCell ref="O11:R11"/>
    <mergeCell ref="D12:E12"/>
    <mergeCell ref="O12:R12"/>
    <mergeCell ref="D13:E13"/>
    <mergeCell ref="O13:R13"/>
    <mergeCell ref="G5:G8"/>
    <mergeCell ref="L5:L8"/>
    <mergeCell ref="O6:P8"/>
    <mergeCell ref="D9:E9"/>
    <mergeCell ref="O9:R9"/>
    <mergeCell ref="D10:E10"/>
    <mergeCell ref="O10:R10"/>
    <mergeCell ref="B1:H2"/>
    <mergeCell ref="M1:N1"/>
    <mergeCell ref="B3:H3"/>
    <mergeCell ref="I3:N4"/>
    <mergeCell ref="C4:F4"/>
    <mergeCell ref="A5:A8"/>
    <mergeCell ref="B5:B8"/>
    <mergeCell ref="C5:C8"/>
    <mergeCell ref="D5:E8"/>
    <mergeCell ref="F5:F8"/>
  </mergeCells>
  <conditionalFormatting sqref="B5">
    <cfRule type="expression" dxfId="92" priority="7" stopIfTrue="1">
      <formula>B7&gt;0</formula>
    </cfRule>
  </conditionalFormatting>
  <conditionalFormatting sqref="B5">
    <cfRule type="expression" dxfId="91" priority="6" stopIfTrue="1">
      <formula>B7&gt;0</formula>
    </cfRule>
  </conditionalFormatting>
  <conditionalFormatting sqref="B9:D9 B11:D26 B10:C10 F9:G26">
    <cfRule type="notContainsBlanks" dxfId="90" priority="5">
      <formula>LEN(TRIM(B9))&gt;0</formula>
    </cfRule>
  </conditionalFormatting>
  <conditionalFormatting sqref="O9:O29">
    <cfRule type="notContainsBlanks" dxfId="89" priority="4">
      <formula>LEN(TRIM(O9))&gt;0</formula>
    </cfRule>
  </conditionalFormatting>
  <conditionalFormatting sqref="O6:P8">
    <cfRule type="notContainsBlanks" dxfId="88" priority="3">
      <formula>LEN(TRIM(O6))&gt;0</formula>
    </cfRule>
  </conditionalFormatting>
  <conditionalFormatting sqref="M8">
    <cfRule type="expression" dxfId="87" priority="2">
      <formula>$O$6&lt;&gt;""</formula>
    </cfRule>
  </conditionalFormatting>
  <conditionalFormatting sqref="D10">
    <cfRule type="notContainsBlanks" dxfId="86" priority="1">
      <formula>LEN(TRIM(D10))&gt;0</formula>
    </cfRule>
  </conditionalFormatting>
  <dataValidations count="10">
    <dataValidation type="date" operator="greaterThanOrEqual" allowBlank="1" showInputMessage="1" showErrorMessage="1" error="ΕΙΣΑΞΤΕ ΗΜΕΡ ΑΠΟ 1/1/2023 και μετά" prompt="ΕΙΣΑΞΤΕ ΗΜΕΡ ΑΠΟ 1/1/2023 και μετά" sqref="G9:G26" xr:uid="{2E2BABE5-1059-461E-BAA1-45E9FC9344D8}">
      <formula1>44927</formula1>
    </dataValidation>
    <dataValidation type="list" allowBlank="1" showInputMessage="1" showErrorMessage="1" sqref="F9:F26" xr:uid="{2C1CAC16-1DA3-4FA4-BE97-93765605CBC6}">
      <formula1>$O$1:$O$2</formula1>
    </dataValidation>
    <dataValidation allowBlank="1" showInputMessage="1" showErrorMessage="1" promptTitle="ΓΕΝΙΚΕΣ ΑΥΞΗΣΕΙΣ" prompt="Καταχώριση ΠΟΣΟΣΤΟΥ Γενικών Αυξήσεων" sqref="I6" xr:uid="{FDCDF14C-9B2D-4DE7-96B2-1D67D6D5C481}"/>
    <dataValidation allowBlank="1" showInputMessage="1" showErrorMessage="1" promptTitle="ΤΙΜΑΡΙΘΜΙΚΟ ΕΠΙΔΟΜΑ" prompt="Καταχώριση ΠΟΣΟΣΤΟΥ Τιμαριθμικού Επιδόματος" sqref="J6" xr:uid="{8A815237-6AED-48AB-A75F-060E448806A9}"/>
    <dataValidation allowBlank="1" showInputMessage="1" showErrorMessage="1" promptTitle="ΤΙΜΑΡΙΘΜΙΚΟ ΕΠΙΔΟΜΑ" prompt="Καταχώριση ΕΛΑΧΙΣΤΟΥ ΠΟΣΟΥ Τιμαριθμικού Επιδόματος" sqref="J7" xr:uid="{AAA4C376-AB6F-48E1-AAD7-E1C078F81B42}"/>
    <dataValidation allowBlank="1" showInputMessage="1" showErrorMessage="1" promptTitle="ΕΛΑΧΙΣΤΟ ΠΟΣΟ ΓΕΝΙΚΩΝ ΑΥΞΗΣΕΩΝ" prompt="Καταχώριση  ΕΛΑΧΙΣΤΟΥ ΠΟΣΟΥ Γενικών Αυξήσεων" sqref="I7" xr:uid="{CB1AC0E9-5F78-4859-A32C-6AF1387FC45E}"/>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J8" xr:uid="{B8477E73-7B42-48E5-8EFA-DA278A3C6E49}"/>
    <dataValidation type="textLength" operator="lessThanOrEqual" allowBlank="1" showErrorMessage="1" errorTitle="ΑΡΙΘΜΟΣ ΚΟΙΝΩΝΙΚΩΝ ΑΣΦΑΛΙΣΕΩΝ" error="Μέχρι 10 χαρακτήρες" sqref="B9:B26" xr:uid="{819B8CEB-4665-49CC-B015-8DE065C9970C}">
      <formula1>10</formula1>
    </dataValidation>
    <dataValidation type="textLength" operator="lessThanOrEqual" allowBlank="1" showErrorMessage="1" errorTitle="ΑΡΙΘΜΟΣ ΔΕΛΤΙΟΥ ΤΑΥΤΟΤΗΤΑΣ" error="Μέχρι 10 χαρακτήρες" sqref="C9:C26" xr:uid="{C346A69B-7C88-4E3B-9D9A-60CBF8677506}">
      <formula1>10</formula1>
    </dataValidation>
    <dataValidation type="list" allowBlank="1" showInputMessage="1" showErrorMessage="1" sqref="M8" xr:uid="{5D07E679-FDCC-4F2E-A8E0-45986C39DA02}">
      <formula1>$R$3:$R$4</formula1>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499"/>
  <sheetViews>
    <sheetView showGridLines="0" showZeros="0" zoomScaleNormal="100" workbookViewId="0">
      <selection activeCell="H17" sqref="H17"/>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3" width="9.140625" style="111"/>
    <col min="24" max="24" width="24.85546875" style="111" customWidth="1"/>
    <col min="25"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5"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5" s="108" customFormat="1" ht="23.25" customHeight="1" thickBot="1" x14ac:dyDescent="0.25">
      <c r="A2" s="367"/>
      <c r="B2" s="368"/>
      <c r="C2" s="368"/>
      <c r="D2" s="368"/>
      <c r="E2" s="368"/>
      <c r="F2" s="368"/>
      <c r="G2" s="368"/>
      <c r="H2" s="109"/>
      <c r="I2" s="109"/>
      <c r="J2" s="109"/>
      <c r="K2" s="109"/>
      <c r="L2" s="109"/>
      <c r="M2" s="109"/>
      <c r="N2" s="110"/>
      <c r="O2" s="373" t="s">
        <v>62</v>
      </c>
      <c r="P2" s="373"/>
      <c r="Q2" s="373"/>
      <c r="R2" s="373"/>
      <c r="S2" s="374"/>
    </row>
    <row r="3" spans="1:25" ht="15.75" customHeight="1" x14ac:dyDescent="0.25">
      <c r="A3" s="375" t="s">
        <v>4585</v>
      </c>
      <c r="B3" s="376"/>
      <c r="C3" s="376"/>
      <c r="D3" s="376"/>
      <c r="E3" s="376"/>
      <c r="F3" s="376"/>
      <c r="G3" s="376"/>
      <c r="H3" s="377" t="s">
        <v>63</v>
      </c>
      <c r="I3" s="378"/>
      <c r="J3" s="378"/>
      <c r="K3" s="378"/>
      <c r="L3" s="378"/>
      <c r="M3" s="378"/>
      <c r="N3" s="378"/>
      <c r="O3" s="378"/>
      <c r="P3" s="378"/>
      <c r="Q3" s="378"/>
      <c r="R3" s="378"/>
      <c r="S3" s="379"/>
    </row>
    <row r="4" spans="1:25" ht="11.25" customHeight="1" x14ac:dyDescent="0.2">
      <c r="A4" s="380"/>
      <c r="B4" s="381"/>
      <c r="C4" s="381"/>
      <c r="D4" s="381"/>
      <c r="E4" s="381"/>
      <c r="F4" s="381"/>
      <c r="G4" s="381"/>
      <c r="H4" s="382" t="s">
        <v>65</v>
      </c>
      <c r="I4" s="383"/>
      <c r="J4" s="384"/>
      <c r="K4" s="388"/>
      <c r="L4" s="388"/>
      <c r="M4" s="388"/>
      <c r="N4" s="390" t="s">
        <v>66</v>
      </c>
      <c r="O4" s="393" t="s">
        <v>67</v>
      </c>
      <c r="P4" s="355" t="s">
        <v>7</v>
      </c>
      <c r="Q4" s="356"/>
      <c r="R4" s="356"/>
      <c r="S4" s="357"/>
    </row>
    <row r="5" spans="1:25"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5"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5"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5"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5"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5"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5"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5"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5"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5"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5" ht="18" customHeight="1" x14ac:dyDescent="0.25">
      <c r="A15" s="145">
        <v>1</v>
      </c>
      <c r="B15" s="296" t="str">
        <f>IF('LEAVE Jan 2019-Dec 2019'!$S9="ΓΛ44 ΙΖ",'LEAVE Jan 2019-Dec 2019'!B9,"")</f>
        <v/>
      </c>
      <c r="C15" s="296" t="str">
        <f>IF('LEAVE Jan 2019-Dec 2019'!$S9="ΓΛ44 ΙΖ",'LEAVE Jan 2019-Dec 2019'!C9,"")</f>
        <v/>
      </c>
      <c r="D15" s="412" t="str">
        <f>IF('LEAVE Jan 2019-Dec 2019'!$S9="ΓΛ44 ΙΖ",'LEAVE Jan 2019-Dec 2019'!D9,"")</f>
        <v/>
      </c>
      <c r="E15" s="413"/>
      <c r="F15" s="414"/>
      <c r="G15" s="305">
        <v>43466</v>
      </c>
      <c r="H15" s="147"/>
      <c r="I15" s="148">
        <f>IF(G15="","",+MONTH(G15))</f>
        <v>1</v>
      </c>
      <c r="J15" s="149">
        <f>IF(G15="","",+YEAR(G15))</f>
        <v>2019</v>
      </c>
      <c r="K15" s="46"/>
      <c r="L15" s="46"/>
      <c r="M15" s="223"/>
      <c r="N15" s="224"/>
      <c r="O15" s="225"/>
      <c r="P15" s="2"/>
      <c r="Q15" s="2"/>
      <c r="R15" s="152"/>
      <c r="S15" s="153" t="str">
        <f>IF('LEAVE Jan 2019-Dec 2019'!$S9="ΓΛ44 ΙΖ",'LEAVE Jan 2019-Dec 2019'!N9,"")</f>
        <v/>
      </c>
      <c r="T15" s="415" t="str">
        <f>IF(AND(G15&lt;&gt;"",MONTH(G15)&gt;=3,'LEAVE Jan 2019-Dec 2019'!F9="ΝΑΙ"),"Για Αξιωματούχους από 1/3/19  χρησιμοποιείστε το έντυπο ΓΛ44Β",+IF(Q15="N/A","Η κλίμακα αυτή έχει καταργηθεί",""))</f>
        <v/>
      </c>
      <c r="U15" s="416"/>
      <c r="V15" s="416"/>
      <c r="W15" s="416"/>
      <c r="X15" s="416"/>
      <c r="Y15" s="111" t="b">
        <f>+IF(AND('ΓΛ44Β (Αξιωμ) Μar 2019-Dec  (2)'!I10&lt;&gt;"",'ΓΛ44Β (Αξιωμ) Μar 2019-Dec  (2)'!M10=""),FALSE,TRUE)</f>
        <v>1</v>
      </c>
    </row>
    <row r="16" spans="1:25" ht="18" customHeight="1" x14ac:dyDescent="0.25">
      <c r="A16" s="154">
        <v>2</v>
      </c>
      <c r="B16" s="296" t="str">
        <f>IF('LEAVE Jan 2019-Dec 2019'!$S10="ΓΛ44 ΙΖ",'LEAVE Jan 2019-Dec 2019'!B10,"")</f>
        <v/>
      </c>
      <c r="C16" s="296" t="str">
        <f>IF('LEAVE Jan 2019-Dec 2019'!$S10="ΓΛ44 ΙΖ",'LEAVE Jan 2019-Dec 2019'!C10,"")</f>
        <v/>
      </c>
      <c r="D16" s="417" t="str">
        <f>IF('LEAVE Jan 2019-Dec 2019'!$S10="ΓΛ44 ΙΖ",'LEAVE Jan 2019-Dec 2019'!D10,"")</f>
        <v/>
      </c>
      <c r="E16" s="418"/>
      <c r="F16" s="419"/>
      <c r="G16" s="305"/>
      <c r="H16" s="147"/>
      <c r="I16" s="148" t="str">
        <f t="shared" ref="I16:I32" si="0">IF(G16="","",+MONTH(G16))</f>
        <v/>
      </c>
      <c r="J16" s="149" t="str">
        <f t="shared" ref="J16:J32" si="1">IF(G16="","",+YEAR(G16))</f>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IF('LEAVE Jan 2019-Dec 2019'!$S10="ΓΛ44 ΙΖ",'LEAVE Jan 2019-Dec 2019'!N10,"")</f>
        <v/>
      </c>
      <c r="T16" s="415" t="str">
        <f>IF(AND(G16&lt;&gt;"",MONTH(G16)&gt;=3,'LEAVE Jan 2019-Dec 2019'!F10="ΝΑΙ"),"Για Αξιωματούχους από 1/3/19  χρησιμοποιείστε το έντυπο ΓΛ44Β",+IF(Q16="N/A","Η κλίμακα αυτή έχει καταργηθεί",""))</f>
        <v/>
      </c>
      <c r="U16" s="416"/>
      <c r="V16" s="416"/>
      <c r="W16" s="416"/>
      <c r="X16" s="416"/>
      <c r="Y16" s="111" t="b">
        <f>+IF(AND('ΓΛ44Β (Αξιωμ) Μar 2019-Dec  (2)'!I11&lt;&gt;"",'ΓΛ44Β (Αξιωμ) Μar 2019-Dec  (2)'!M11=""),FALSE,TRUE)</f>
        <v>1</v>
      </c>
    </row>
    <row r="17" spans="1:25" ht="18" customHeight="1" x14ac:dyDescent="0.25">
      <c r="A17" s="154">
        <v>3</v>
      </c>
      <c r="B17" s="296" t="str">
        <f>IF('LEAVE Jan 2019-Dec 2019'!$S11="ΓΛ44 ΙΖ",'LEAVE Jan 2019-Dec 2019'!B11,"")</f>
        <v/>
      </c>
      <c r="C17" s="296" t="str">
        <f>IF('LEAVE Jan 2019-Dec 2019'!$S11="ΓΛ44 ΙΖ",'LEAVE Jan 2019-Dec 2019'!C11,"")</f>
        <v/>
      </c>
      <c r="D17" s="417" t="str">
        <f>IF('LEAVE Jan 2019-Dec 2019'!$S11="ΓΛ44 ΙΖ",'LEAVE Jan 2019-Dec 2019'!D11,"")</f>
        <v/>
      </c>
      <c r="E17" s="418"/>
      <c r="F17" s="419"/>
      <c r="G17" s="305"/>
      <c r="H17" s="147"/>
      <c r="I17" s="148" t="str">
        <f t="shared" si="0"/>
        <v/>
      </c>
      <c r="J17" s="149" t="str">
        <f t="shared" si="1"/>
        <v/>
      </c>
      <c r="K17" s="222"/>
      <c r="L17" s="223"/>
      <c r="M17" s="223"/>
      <c r="N17" s="224"/>
      <c r="O17" s="225"/>
      <c r="P17" s="150">
        <f t="shared" si="2"/>
        <v>0</v>
      </c>
      <c r="Q17" s="151">
        <f t="shared" si="3"/>
        <v>0</v>
      </c>
      <c r="R17" s="152">
        <f t="shared" si="4"/>
        <v>0</v>
      </c>
      <c r="S17" s="153" t="str">
        <f>IF('LEAVE Jan 2019-Dec 2019'!$S11="ΓΛ44 ΙΖ",'LEAVE Jan 2019-Dec 2019'!N11,"")</f>
        <v/>
      </c>
      <c r="T17" s="415" t="str">
        <f>IF(AND(G17&lt;&gt;"",MONTH(G17)&gt;=3,'LEAVE Jan 2019-Dec 2019'!F11="ΝΑΙ"),"Για Αξιωματούχους από 1/3/19  χρησιμοποιείστε το έντυπο ΓΛ44Β",+IF(Q17="N/A","Η κλίμακα αυτή έχει καταργηθεί",""))</f>
        <v/>
      </c>
      <c r="U17" s="416"/>
      <c r="V17" s="416"/>
      <c r="W17" s="416"/>
      <c r="X17" s="416"/>
      <c r="Y17" s="111" t="b">
        <f>+IF(AND('ΓΛ44Β (Αξιωμ) Μar 2019-Dec  (2)'!I12&lt;&gt;"",'ΓΛ44Β (Αξιωμ) Μar 2019-Dec  (2)'!M12=""),FALSE,TRUE)</f>
        <v>1</v>
      </c>
    </row>
    <row r="18" spans="1:25" ht="18" customHeight="1" x14ac:dyDescent="0.25">
      <c r="A18" s="154">
        <v>4</v>
      </c>
      <c r="B18" s="296" t="str">
        <f>IF('LEAVE Jan 2019-Dec 2019'!$S12="ΓΛ44 ΙΖ",'LEAVE Jan 2019-Dec 2019'!B12,"")</f>
        <v/>
      </c>
      <c r="C18" s="296" t="str">
        <f>IF('LEAVE Jan 2019-Dec 2019'!$S12="ΓΛ44 ΙΖ",'LEAVE Jan 2019-Dec 2019'!C12,"")</f>
        <v/>
      </c>
      <c r="D18" s="417" t="str">
        <f>IF('LEAVE Jan 2019-Dec 2019'!$S12="ΓΛ44 ΙΖ",'LEAVE Jan 2019-Dec 2019'!D12,"")</f>
        <v/>
      </c>
      <c r="E18" s="418"/>
      <c r="F18" s="419"/>
      <c r="G18" s="305"/>
      <c r="H18" s="147"/>
      <c r="I18" s="148" t="str">
        <f t="shared" si="0"/>
        <v/>
      </c>
      <c r="J18" s="149" t="str">
        <f t="shared" si="1"/>
        <v/>
      </c>
      <c r="K18" s="222"/>
      <c r="L18" s="223"/>
      <c r="M18" s="223"/>
      <c r="N18" s="224"/>
      <c r="O18" s="225"/>
      <c r="P18" s="150">
        <f t="shared" si="2"/>
        <v>0</v>
      </c>
      <c r="Q18" s="151">
        <f t="shared" si="3"/>
        <v>0</v>
      </c>
      <c r="R18" s="152">
        <f t="shared" si="4"/>
        <v>0</v>
      </c>
      <c r="S18" s="153" t="str">
        <f>IF('LEAVE Jan 2019-Dec 2019'!$S12="ΓΛ44 ΙΖ",'LEAVE Jan 2019-Dec 2019'!N12,"")</f>
        <v/>
      </c>
      <c r="T18" s="415" t="str">
        <f>IF(AND(G18&lt;&gt;"",MONTH(G18)&gt;=3,'LEAVE Jan 2019-Dec 2019'!F12="ΝΑΙ"),"Για Αξιωματούχους από 1/3/19  χρησιμοποιείστε το έντυπο ΓΛ44Β",+IF(Q18="N/A","Η κλίμακα αυτή έχει καταργηθεί",""))</f>
        <v/>
      </c>
      <c r="U18" s="416"/>
      <c r="V18" s="416"/>
      <c r="W18" s="416"/>
      <c r="X18" s="416"/>
      <c r="Y18" s="111" t="b">
        <f>+IF(AND('ΓΛ44Β (Αξιωμ) Μar 2019-Dec  (2)'!I13&lt;&gt;"",'ΓΛ44Β (Αξιωμ) Μar 2019-Dec  (2)'!M13=""),FALSE,TRUE)</f>
        <v>1</v>
      </c>
    </row>
    <row r="19" spans="1:25" ht="18" customHeight="1" x14ac:dyDescent="0.25">
      <c r="A19" s="154">
        <v>5</v>
      </c>
      <c r="B19" s="296" t="str">
        <f>IF('LEAVE Jan 2019-Dec 2019'!$S13="ΓΛ44 ΙΖ",'LEAVE Jan 2019-Dec 2019'!B13,"")</f>
        <v/>
      </c>
      <c r="C19" s="296" t="str">
        <f>IF('LEAVE Jan 2019-Dec 2019'!$S13="ΓΛ44 ΙΖ",'LEAVE Jan 2019-Dec 2019'!C13,"")</f>
        <v/>
      </c>
      <c r="D19" s="417" t="str">
        <f>IF('LEAVE Jan 2019-Dec 2019'!$S13="ΓΛ44 ΙΖ",'LEAVE Jan 2019-Dec 2019'!D13,"")</f>
        <v/>
      </c>
      <c r="E19" s="418"/>
      <c r="F19" s="419"/>
      <c r="G19" s="305"/>
      <c r="H19" s="147"/>
      <c r="I19" s="148" t="str">
        <f t="shared" si="0"/>
        <v/>
      </c>
      <c r="J19" s="149" t="str">
        <f t="shared" si="1"/>
        <v/>
      </c>
      <c r="K19" s="222"/>
      <c r="L19" s="223"/>
      <c r="M19" s="223"/>
      <c r="N19" s="224"/>
      <c r="O19" s="225"/>
      <c r="P19" s="150">
        <f t="shared" si="2"/>
        <v>0</v>
      </c>
      <c r="Q19" s="151">
        <f t="shared" si="3"/>
        <v>0</v>
      </c>
      <c r="R19" s="152">
        <f t="shared" si="4"/>
        <v>0</v>
      </c>
      <c r="S19" s="153" t="str">
        <f>IF('LEAVE Jan 2019-Dec 2019'!$S13="ΓΛ44 ΙΖ",'LEAVE Jan 2019-Dec 2019'!N13,"")</f>
        <v/>
      </c>
      <c r="T19" s="415" t="str">
        <f>IF(AND(G19&lt;&gt;"",MONTH(G19)&gt;=3,'LEAVE Jan 2019-Dec 2019'!F13="ΝΑΙ"),"Για Αξιωματούχους από 1/3/19  χρησιμοποιείστε το έντυπο ΓΛ44Β",+IF(Q19="N/A","Η κλίμακα αυτή έχει καταργηθεί",""))</f>
        <v/>
      </c>
      <c r="U19" s="416"/>
      <c r="V19" s="416"/>
      <c r="W19" s="416"/>
      <c r="X19" s="416"/>
      <c r="Y19" s="111" t="b">
        <f>+IF(AND('ΓΛ44Β (Αξιωμ) Μar 2019-Dec  (2)'!I14&lt;&gt;"",'ΓΛ44Β (Αξιωμ) Μar 2019-Dec  (2)'!M14=""),FALSE,TRUE)</f>
        <v>1</v>
      </c>
    </row>
    <row r="20" spans="1:25" ht="18" customHeight="1" x14ac:dyDescent="0.25">
      <c r="A20" s="154">
        <v>6</v>
      </c>
      <c r="B20" s="296" t="str">
        <f>IF('LEAVE Jan 2019-Dec 2019'!$S14="ΓΛ44 ΙΖ",'LEAVE Jan 2019-Dec 2019'!B14,"")</f>
        <v/>
      </c>
      <c r="C20" s="296" t="str">
        <f>IF('LEAVE Jan 2019-Dec 2019'!$S14="ΓΛ44 ΙΖ",'LEAVE Jan 2019-Dec 2019'!C14,"")</f>
        <v/>
      </c>
      <c r="D20" s="417" t="str">
        <f>IF('LEAVE Jan 2019-Dec 2019'!$S14="ΓΛ44 ΙΖ",'LEAVE Jan 2019-Dec 2019'!D14,"")</f>
        <v/>
      </c>
      <c r="E20" s="418"/>
      <c r="F20" s="419"/>
      <c r="G20" s="305"/>
      <c r="H20" s="147"/>
      <c r="I20" s="148" t="str">
        <f t="shared" si="0"/>
        <v/>
      </c>
      <c r="J20" s="149" t="str">
        <f t="shared" si="1"/>
        <v/>
      </c>
      <c r="K20" s="222"/>
      <c r="L20" s="223"/>
      <c r="M20" s="223"/>
      <c r="N20" s="224"/>
      <c r="O20" s="225"/>
      <c r="P20" s="150">
        <f t="shared" si="2"/>
        <v>0</v>
      </c>
      <c r="Q20" s="151">
        <f t="shared" si="3"/>
        <v>0</v>
      </c>
      <c r="R20" s="152">
        <f t="shared" si="4"/>
        <v>0</v>
      </c>
      <c r="S20" s="153" t="str">
        <f>IF('LEAVE Jan 2019-Dec 2019'!$S14="ΓΛ44 ΙΖ",'LEAVE Jan 2019-Dec 2019'!N14,"")</f>
        <v/>
      </c>
      <c r="T20" s="415" t="str">
        <f>IF(AND(G20&lt;&gt;"",MONTH(G20)&gt;=3,'LEAVE Jan 2019-Dec 2019'!F14="ΝΑΙ"),"Για Αξιωματούχους από 1/3/19  χρησιμοποιείστε το έντυπο ΓΛ44Β",+IF(Q20="N/A","Η κλίμακα αυτή έχει καταργηθεί",""))</f>
        <v/>
      </c>
      <c r="U20" s="416"/>
      <c r="V20" s="416"/>
      <c r="W20" s="416"/>
      <c r="X20" s="416"/>
      <c r="Y20" s="111" t="b">
        <f>+IF(AND('ΓΛ44Β (Αξιωμ) Μar 2019-Dec  (2)'!I15&lt;&gt;"",'ΓΛ44Β (Αξιωμ) Μar 2019-Dec  (2)'!M15=""),FALSE,TRUE)</f>
        <v>1</v>
      </c>
    </row>
    <row r="21" spans="1:25" ht="18" customHeight="1" x14ac:dyDescent="0.25">
      <c r="A21" s="154">
        <v>7</v>
      </c>
      <c r="B21" s="296" t="str">
        <f>IF('LEAVE Jan 2019-Dec 2019'!$S15="ΓΛ44 ΙΖ",'LEAVE Jan 2019-Dec 2019'!B15,"")</f>
        <v/>
      </c>
      <c r="C21" s="296" t="str">
        <f>IF('LEAVE Jan 2019-Dec 2019'!$S15="ΓΛ44 ΙΖ",'LEAVE Jan 2019-Dec 2019'!C15,"")</f>
        <v/>
      </c>
      <c r="D21" s="417" t="str">
        <f>IF('LEAVE Jan 2019-Dec 2019'!$S15="ΓΛ44 ΙΖ",'LEAVE Jan 2019-Dec 2019'!D15,"")</f>
        <v/>
      </c>
      <c r="E21" s="418"/>
      <c r="F21" s="419"/>
      <c r="G21" s="305"/>
      <c r="H21" s="147"/>
      <c r="I21" s="148" t="str">
        <f t="shared" si="0"/>
        <v/>
      </c>
      <c r="J21" s="149" t="str">
        <f t="shared" si="1"/>
        <v/>
      </c>
      <c r="K21" s="222"/>
      <c r="L21" s="223"/>
      <c r="M21" s="223"/>
      <c r="N21" s="224"/>
      <c r="O21" s="225"/>
      <c r="P21" s="150">
        <f t="shared" si="2"/>
        <v>0</v>
      </c>
      <c r="Q21" s="151">
        <f t="shared" si="3"/>
        <v>0</v>
      </c>
      <c r="R21" s="152">
        <f t="shared" si="4"/>
        <v>0</v>
      </c>
      <c r="S21" s="153" t="str">
        <f>IF('LEAVE Jan 2019-Dec 2019'!$S15="ΓΛ44 ΙΖ",'LEAVE Jan 2019-Dec 2019'!N15,"")</f>
        <v/>
      </c>
      <c r="T21" s="415" t="str">
        <f>IF(AND(G21&lt;&gt;"",MONTH(G21)&gt;=3,'LEAVE Jan 2019-Dec 2019'!F15="ΝΑΙ"),"Για Αξιωματούχους από 1/3/19  χρησιμοποιείστε το έντυπο ΓΛ44Β",+IF(Q21="N/A","Η κλίμακα αυτή έχει καταργηθεί",""))</f>
        <v/>
      </c>
      <c r="U21" s="416"/>
      <c r="V21" s="416"/>
      <c r="W21" s="416"/>
      <c r="X21" s="416"/>
      <c r="Y21" s="111" t="b">
        <f>+IF(AND('ΓΛ44Β (Αξιωμ) Μar 2019-Dec  (2)'!I16&lt;&gt;"",'ΓΛ44Β (Αξιωμ) Μar 2019-Dec  (2)'!M16=""),FALSE,TRUE)</f>
        <v>1</v>
      </c>
    </row>
    <row r="22" spans="1:25" ht="18" customHeight="1" x14ac:dyDescent="0.25">
      <c r="A22" s="154">
        <v>8</v>
      </c>
      <c r="B22" s="296" t="str">
        <f>IF('LEAVE Jan 2019-Dec 2019'!$S16="ΓΛ44 ΙΖ",'LEAVE Jan 2019-Dec 2019'!B16,"")</f>
        <v/>
      </c>
      <c r="C22" s="296" t="str">
        <f>IF('LEAVE Jan 2019-Dec 2019'!$S16="ΓΛ44 ΙΖ",'LEAVE Jan 2019-Dec 2019'!C16,"")</f>
        <v/>
      </c>
      <c r="D22" s="417" t="str">
        <f>IF('LEAVE Jan 2019-Dec 2019'!$S16="ΓΛ44 ΙΖ",'LEAVE Jan 2019-Dec 2019'!D16,"")</f>
        <v/>
      </c>
      <c r="E22" s="418"/>
      <c r="F22" s="419"/>
      <c r="G22" s="305"/>
      <c r="H22" s="147"/>
      <c r="I22" s="148" t="str">
        <f t="shared" si="0"/>
        <v/>
      </c>
      <c r="J22" s="149" t="str">
        <f t="shared" si="1"/>
        <v/>
      </c>
      <c r="K22" s="222"/>
      <c r="L22" s="223"/>
      <c r="M22" s="223"/>
      <c r="N22" s="224"/>
      <c r="O22" s="225"/>
      <c r="P22" s="150">
        <f t="shared" si="2"/>
        <v>0</v>
      </c>
      <c r="Q22" s="151">
        <f t="shared" si="3"/>
        <v>0</v>
      </c>
      <c r="R22" s="152">
        <f t="shared" si="4"/>
        <v>0</v>
      </c>
      <c r="S22" s="153" t="str">
        <f>IF('LEAVE Jan 2019-Dec 2019'!$S16="ΓΛ44 ΙΖ",'LEAVE Jan 2019-Dec 2019'!N16,"")</f>
        <v/>
      </c>
      <c r="T22" s="415" t="str">
        <f>IF(AND(G22&lt;&gt;"",MONTH(G22)&gt;=3,'LEAVE Jan 2019-Dec 2019'!F16="ΝΑΙ"),"Για Αξιωματούχους από 1/3/19  χρησιμοποιείστε το έντυπο ΓΛ44Β",+IF(Q22="N/A","Η κλίμακα αυτή έχει καταργηθεί",""))</f>
        <v/>
      </c>
      <c r="U22" s="416"/>
      <c r="V22" s="416"/>
      <c r="W22" s="416"/>
      <c r="X22" s="416"/>
      <c r="Y22" s="111" t="b">
        <f>+IF(AND('ΓΛ44Β (Αξιωμ) Μar 2019-Dec  (2)'!I17&lt;&gt;"",'ΓΛ44Β (Αξιωμ) Μar 2019-Dec  (2)'!M17=""),FALSE,TRUE)</f>
        <v>1</v>
      </c>
    </row>
    <row r="23" spans="1:25" ht="18" customHeight="1" x14ac:dyDescent="0.25">
      <c r="A23" s="154">
        <v>9</v>
      </c>
      <c r="B23" s="296" t="str">
        <f>IF('LEAVE Jan 2019-Dec 2019'!$S17="ΓΛ44 ΙΖ",'LEAVE Jan 2019-Dec 2019'!B17,"")</f>
        <v/>
      </c>
      <c r="C23" s="296" t="str">
        <f>IF('LEAVE Jan 2019-Dec 2019'!$S17="ΓΛ44 ΙΖ",'LEAVE Jan 2019-Dec 2019'!C17,"")</f>
        <v/>
      </c>
      <c r="D23" s="417" t="str">
        <f>IF('LEAVE Jan 2019-Dec 2019'!$S17="ΓΛ44 ΙΖ",'LEAVE Jan 2019-Dec 2019'!D17,"")</f>
        <v/>
      </c>
      <c r="E23" s="418"/>
      <c r="F23" s="419"/>
      <c r="G23" s="305"/>
      <c r="H23" s="147"/>
      <c r="I23" s="148" t="str">
        <f t="shared" si="0"/>
        <v/>
      </c>
      <c r="J23" s="149" t="str">
        <f t="shared" si="1"/>
        <v/>
      </c>
      <c r="K23" s="222"/>
      <c r="L23" s="223"/>
      <c r="M23" s="223"/>
      <c r="N23" s="224"/>
      <c r="O23" s="225"/>
      <c r="P23" s="150">
        <f t="shared" si="2"/>
        <v>0</v>
      </c>
      <c r="Q23" s="151">
        <f t="shared" si="3"/>
        <v>0</v>
      </c>
      <c r="R23" s="152">
        <f t="shared" si="4"/>
        <v>0</v>
      </c>
      <c r="S23" s="153" t="str">
        <f>IF('LEAVE Jan 2019-Dec 2019'!$S17="ΓΛ44 ΙΖ",'LEAVE Jan 2019-Dec 2019'!N17,"")</f>
        <v/>
      </c>
      <c r="T23" s="415" t="str">
        <f>IF(AND(G23&lt;&gt;"",MONTH(G23)&gt;=3,'LEAVE Jan 2019-Dec 2019'!F17="ΝΑΙ"),"Για Αξιωματούχους από 1/3/19  χρησιμοποιείστε το έντυπο ΓΛ44Β",+IF(Q23="N/A","Η κλίμακα αυτή έχει καταργηθεί",""))</f>
        <v/>
      </c>
      <c r="U23" s="416"/>
      <c r="V23" s="416"/>
      <c r="W23" s="416"/>
      <c r="X23" s="416"/>
      <c r="Y23" s="111" t="b">
        <f>+IF(AND('ΓΛ44Β (Αξιωμ) Μar 2019-Dec  (2)'!I18&lt;&gt;"",'ΓΛ44Β (Αξιωμ) Μar 2019-Dec  (2)'!M18=""),FALSE,TRUE)</f>
        <v>1</v>
      </c>
    </row>
    <row r="24" spans="1:25" ht="18" customHeight="1" x14ac:dyDescent="0.25">
      <c r="A24" s="154">
        <v>10</v>
      </c>
      <c r="B24" s="296" t="str">
        <f>IF('LEAVE Jan 2019-Dec 2019'!$S18="ΓΛ44 ΙΖ",'LEAVE Jan 2019-Dec 2019'!B18,"")</f>
        <v/>
      </c>
      <c r="C24" s="296" t="str">
        <f>IF('LEAVE Jan 2019-Dec 2019'!$S18="ΓΛ44 ΙΖ",'LEAVE Jan 2019-Dec 2019'!C18,"")</f>
        <v/>
      </c>
      <c r="D24" s="417" t="str">
        <f>IF('LEAVE Jan 2019-Dec 2019'!$S18="ΓΛ44 ΙΖ",'LEAVE Jan 2019-Dec 2019'!D18,"")</f>
        <v/>
      </c>
      <c r="E24" s="418"/>
      <c r="F24" s="419"/>
      <c r="G24" s="305"/>
      <c r="H24" s="147"/>
      <c r="I24" s="148" t="str">
        <f t="shared" si="0"/>
        <v/>
      </c>
      <c r="J24" s="149" t="str">
        <f t="shared" si="1"/>
        <v/>
      </c>
      <c r="K24" s="222"/>
      <c r="L24" s="223"/>
      <c r="M24" s="223"/>
      <c r="N24" s="224"/>
      <c r="O24" s="225"/>
      <c r="P24" s="150">
        <f t="shared" si="2"/>
        <v>0</v>
      </c>
      <c r="Q24" s="151">
        <f t="shared" si="3"/>
        <v>0</v>
      </c>
      <c r="R24" s="152">
        <f t="shared" si="4"/>
        <v>0</v>
      </c>
      <c r="S24" s="153" t="str">
        <f>IF('LEAVE Jan 2019-Dec 2019'!$S18="ΓΛ44 ΙΖ",'LEAVE Jan 2019-Dec 2019'!N18,"")</f>
        <v/>
      </c>
      <c r="T24" s="415" t="str">
        <f>IF(AND(G24&lt;&gt;"",MONTH(G24)&gt;=3,'LEAVE Jan 2019-Dec 2019'!F18="ΝΑΙ"),"Για Αξιωματούχους από 1/3/19  χρησιμοποιείστε το έντυπο ΓΛ44Β",+IF(Q24="N/A","Η κλίμακα αυτή έχει καταργηθεί",""))</f>
        <v/>
      </c>
      <c r="U24" s="416"/>
      <c r="V24" s="416"/>
      <c r="W24" s="416"/>
      <c r="X24" s="416"/>
      <c r="Y24" s="111" t="b">
        <f>+IF(AND('ΓΛ44Β (Αξιωμ) Μar 2019-Dec  (2)'!I19&lt;&gt;"",'ΓΛ44Β (Αξιωμ) Μar 2019-Dec  (2)'!M19=""),FALSE,TRUE)</f>
        <v>1</v>
      </c>
    </row>
    <row r="25" spans="1:25" ht="18" customHeight="1" x14ac:dyDescent="0.25">
      <c r="A25" s="154">
        <v>11</v>
      </c>
      <c r="B25" s="296" t="str">
        <f>IF('LEAVE Jan 2019-Dec 2019'!$S19="ΓΛ44 ΙΖ",'LEAVE Jan 2019-Dec 2019'!B19,"")</f>
        <v/>
      </c>
      <c r="C25" s="296" t="str">
        <f>IF('LEAVE Jan 2019-Dec 2019'!$S19="ΓΛ44 ΙΖ",'LEAVE Jan 2019-Dec 2019'!C19,"")</f>
        <v/>
      </c>
      <c r="D25" s="417" t="str">
        <f>IF('LEAVE Jan 2019-Dec 2019'!$S19="ΓΛ44 ΙΖ",'LEAVE Jan 2019-Dec 2019'!D19,"")</f>
        <v/>
      </c>
      <c r="E25" s="418"/>
      <c r="F25" s="419"/>
      <c r="G25" s="305"/>
      <c r="H25" s="147"/>
      <c r="I25" s="148" t="str">
        <f t="shared" si="0"/>
        <v/>
      </c>
      <c r="J25" s="149" t="str">
        <f t="shared" si="1"/>
        <v/>
      </c>
      <c r="K25" s="222"/>
      <c r="L25" s="223"/>
      <c r="M25" s="223"/>
      <c r="N25" s="224"/>
      <c r="O25" s="225"/>
      <c r="P25" s="150">
        <f t="shared" si="2"/>
        <v>0</v>
      </c>
      <c r="Q25" s="151">
        <f t="shared" si="3"/>
        <v>0</v>
      </c>
      <c r="R25" s="152">
        <f t="shared" si="4"/>
        <v>0</v>
      </c>
      <c r="S25" s="153" t="str">
        <f>IF('LEAVE Jan 2019-Dec 2019'!$S19="ΓΛ44 ΙΖ",'LEAVE Jan 2019-Dec 2019'!N19,"")</f>
        <v/>
      </c>
      <c r="T25" s="415" t="str">
        <f>IF(AND(G25&lt;&gt;"",MONTH(G25)&gt;=3,'LEAVE Jan 2019-Dec 2019'!F19="ΝΑΙ"),"Για Αξιωματούχους από 1/3/19  χρησιμοποιείστε το έντυπο ΓΛ44Β",+IF(Q25="N/A","Η κλίμακα αυτή έχει καταργηθεί",""))</f>
        <v/>
      </c>
      <c r="U25" s="416"/>
      <c r="V25" s="416"/>
      <c r="W25" s="416"/>
      <c r="X25" s="416"/>
      <c r="Y25" s="111" t="b">
        <f>+IF(AND('ΓΛ44Β (Αξιωμ) Μar 2019-Dec  (2)'!I20&lt;&gt;"",'ΓΛ44Β (Αξιωμ) Μar 2019-Dec  (2)'!M20=""),FALSE,TRUE)</f>
        <v>1</v>
      </c>
    </row>
    <row r="26" spans="1:25" ht="18" customHeight="1" x14ac:dyDescent="0.25">
      <c r="A26" s="154">
        <v>12</v>
      </c>
      <c r="B26" s="296" t="str">
        <f>IF('LEAVE Jan 2019-Dec 2019'!$S20="ΓΛ44 ΙΖ",'LEAVE Jan 2019-Dec 2019'!B20,"")</f>
        <v/>
      </c>
      <c r="C26" s="296" t="str">
        <f>IF('LEAVE Jan 2019-Dec 2019'!$S20="ΓΛ44 ΙΖ",'LEAVE Jan 2019-Dec 2019'!C20,"")</f>
        <v/>
      </c>
      <c r="D26" s="417" t="str">
        <f>IF('LEAVE Jan 2019-Dec 2019'!$S20="ΓΛ44 ΙΖ",'LEAVE Jan 2019-Dec 2019'!D20,"")</f>
        <v/>
      </c>
      <c r="E26" s="418"/>
      <c r="F26" s="419"/>
      <c r="G26" s="305"/>
      <c r="H26" s="147"/>
      <c r="I26" s="148" t="str">
        <f t="shared" si="0"/>
        <v/>
      </c>
      <c r="J26" s="149" t="str">
        <f t="shared" si="1"/>
        <v/>
      </c>
      <c r="K26" s="222"/>
      <c r="L26" s="223"/>
      <c r="M26" s="223"/>
      <c r="N26" s="224"/>
      <c r="O26" s="225"/>
      <c r="P26" s="150">
        <f t="shared" si="2"/>
        <v>0</v>
      </c>
      <c r="Q26" s="151">
        <f t="shared" si="3"/>
        <v>0</v>
      </c>
      <c r="R26" s="152">
        <f t="shared" si="4"/>
        <v>0</v>
      </c>
      <c r="S26" s="153" t="str">
        <f>IF('LEAVE Jan 2019-Dec 2019'!$S20="ΓΛ44 ΙΖ",'LEAVE Jan 2019-Dec 2019'!N20,"")</f>
        <v/>
      </c>
      <c r="T26" s="415" t="str">
        <f>IF(AND(G26&lt;&gt;"",MONTH(G26)&gt;=3,'LEAVE Jan 2019-Dec 2019'!F20="ΝΑΙ"),"Για Αξιωματούχους από 1/3/19  χρησιμοποιείστε το έντυπο ΓΛ44Β",+IF(Q26="N/A","Η κλίμακα αυτή έχει καταργηθεί",""))</f>
        <v/>
      </c>
      <c r="U26" s="416"/>
      <c r="V26" s="416"/>
      <c r="W26" s="416"/>
      <c r="X26" s="416"/>
      <c r="Y26" s="111" t="b">
        <f>+IF(AND('ΓΛ44Β (Αξιωμ) Μar 2019-Dec  (2)'!I21&lt;&gt;"",'ΓΛ44Β (Αξιωμ) Μar 2019-Dec  (2)'!M21=""),FALSE,TRUE)</f>
        <v>1</v>
      </c>
    </row>
    <row r="27" spans="1:25" ht="18" customHeight="1" x14ac:dyDescent="0.25">
      <c r="A27" s="154">
        <v>13</v>
      </c>
      <c r="B27" s="296" t="str">
        <f>IF('LEAVE Jan 2019-Dec 2019'!$S21="ΓΛ44 ΙΖ",'LEAVE Jan 2019-Dec 2019'!B21,"")</f>
        <v/>
      </c>
      <c r="C27" s="296" t="str">
        <f>IF('LEAVE Jan 2019-Dec 2019'!$S21="ΓΛ44 ΙΖ",'LEAVE Jan 2019-Dec 2019'!C21,"")</f>
        <v/>
      </c>
      <c r="D27" s="417" t="str">
        <f>IF('LEAVE Jan 2019-Dec 2019'!$S21="ΓΛ44 ΙΖ",'LEAVE Jan 2019-Dec 2019'!D21,"")</f>
        <v/>
      </c>
      <c r="E27" s="418"/>
      <c r="F27" s="419"/>
      <c r="G27" s="305"/>
      <c r="H27" s="147"/>
      <c r="I27" s="148" t="str">
        <f t="shared" si="0"/>
        <v/>
      </c>
      <c r="J27" s="149" t="str">
        <f t="shared" si="1"/>
        <v/>
      </c>
      <c r="K27" s="222"/>
      <c r="L27" s="223"/>
      <c r="M27" s="223"/>
      <c r="N27" s="224"/>
      <c r="O27" s="225"/>
      <c r="P27" s="150">
        <f t="shared" si="2"/>
        <v>0</v>
      </c>
      <c r="Q27" s="151">
        <f t="shared" si="3"/>
        <v>0</v>
      </c>
      <c r="R27" s="152">
        <f t="shared" si="4"/>
        <v>0</v>
      </c>
      <c r="S27" s="153" t="str">
        <f>IF('LEAVE Jan 2019-Dec 2019'!$S21="ΓΛ44 ΙΖ",'LEAVE Jan 2019-Dec 2019'!N21,"")</f>
        <v/>
      </c>
      <c r="T27" s="415" t="str">
        <f>IF(AND(G27&lt;&gt;"",MONTH(G27)&gt;=3,'LEAVE Jan 2019-Dec 2019'!F21="ΝΑΙ"),"Για Αξιωματούχους από 1/3/19  χρησιμοποιείστε το έντυπο ΓΛ44Β",+IF(Q27="N/A","Η κλίμακα αυτή έχει καταργηθεί",""))</f>
        <v/>
      </c>
      <c r="U27" s="416"/>
      <c r="V27" s="416"/>
      <c r="W27" s="416"/>
      <c r="X27" s="416"/>
      <c r="Y27" s="111" t="b">
        <f>+IF(AND('ΓΛ44Β (Αξιωμ) Μar 2019-Dec  (2)'!I22&lt;&gt;"",'ΓΛ44Β (Αξιωμ) Μar 2019-Dec  (2)'!M22=""),FALSE,TRUE)</f>
        <v>1</v>
      </c>
    </row>
    <row r="28" spans="1:25" ht="18" customHeight="1" x14ac:dyDescent="0.25">
      <c r="A28" s="154">
        <v>14</v>
      </c>
      <c r="B28" s="296" t="str">
        <f>IF('LEAVE Jan 2019-Dec 2019'!$S22="ΓΛ44 ΙΖ",'LEAVE Jan 2019-Dec 2019'!B22,"")</f>
        <v/>
      </c>
      <c r="C28" s="296" t="str">
        <f>IF('LEAVE Jan 2019-Dec 2019'!$S22="ΓΛ44 ΙΖ",'LEAVE Jan 2019-Dec 2019'!C22,"")</f>
        <v/>
      </c>
      <c r="D28" s="417" t="str">
        <f>IF('LEAVE Jan 2019-Dec 2019'!$S22="ΓΛ44 ΙΖ",'LEAVE Jan 2019-Dec 2019'!D22,"")</f>
        <v/>
      </c>
      <c r="E28" s="418"/>
      <c r="F28" s="419"/>
      <c r="G28" s="305"/>
      <c r="H28" s="147"/>
      <c r="I28" s="148" t="str">
        <f t="shared" si="0"/>
        <v/>
      </c>
      <c r="J28" s="149" t="str">
        <f t="shared" si="1"/>
        <v/>
      </c>
      <c r="K28" s="222"/>
      <c r="L28" s="223"/>
      <c r="M28" s="223"/>
      <c r="N28" s="224"/>
      <c r="O28" s="225"/>
      <c r="P28" s="150">
        <f t="shared" si="2"/>
        <v>0</v>
      </c>
      <c r="Q28" s="151">
        <f t="shared" si="3"/>
        <v>0</v>
      </c>
      <c r="R28" s="152">
        <f t="shared" si="4"/>
        <v>0</v>
      </c>
      <c r="S28" s="153" t="str">
        <f>IF('LEAVE Jan 2019-Dec 2019'!$S22="ΓΛ44 ΙΖ",'LEAVE Jan 2019-Dec 2019'!N22,"")</f>
        <v/>
      </c>
      <c r="T28" s="415" t="str">
        <f>IF(AND(G28&lt;&gt;"",MONTH(G28)&gt;=3,'LEAVE Jan 2019-Dec 2019'!F22="ΝΑΙ"),"Για Αξιωματούχους από 1/3/19  χρησιμοποιείστε το έντυπο ΓΛ44Β",+IF(Q28="N/A","Η κλίμακα αυτή έχει καταργηθεί",""))</f>
        <v/>
      </c>
      <c r="U28" s="416"/>
      <c r="V28" s="416"/>
      <c r="W28" s="416"/>
      <c r="X28" s="416"/>
      <c r="Y28" s="111" t="b">
        <f>+IF(AND('ΓΛ44Β (Αξιωμ) Μar 2019-Dec  (2)'!I23&lt;&gt;"",'ΓΛ44Β (Αξιωμ) Μar 2019-Dec  (2)'!M23=""),FALSE,TRUE)</f>
        <v>1</v>
      </c>
    </row>
    <row r="29" spans="1:25" ht="18" customHeight="1" x14ac:dyDescent="0.25">
      <c r="A29" s="154">
        <v>15</v>
      </c>
      <c r="B29" s="296" t="str">
        <f>IF('LEAVE Jan 2019-Dec 2019'!$S23="ΓΛ44 ΙΖ",'LEAVE Jan 2019-Dec 2019'!B23,"")</f>
        <v/>
      </c>
      <c r="C29" s="296" t="str">
        <f>IF('LEAVE Jan 2019-Dec 2019'!$S23="ΓΛ44 ΙΖ",'LEAVE Jan 2019-Dec 2019'!C23,"")</f>
        <v/>
      </c>
      <c r="D29" s="417" t="str">
        <f>IF('LEAVE Jan 2019-Dec 2019'!$S23="ΓΛ44 ΙΖ",'LEAVE Jan 2019-Dec 2019'!D23,"")</f>
        <v/>
      </c>
      <c r="E29" s="418"/>
      <c r="F29" s="419"/>
      <c r="G29" s="305"/>
      <c r="H29" s="147"/>
      <c r="I29" s="148" t="str">
        <f t="shared" si="0"/>
        <v/>
      </c>
      <c r="J29" s="149" t="str">
        <f t="shared" si="1"/>
        <v/>
      </c>
      <c r="K29" s="222"/>
      <c r="L29" s="223"/>
      <c r="M29" s="223"/>
      <c r="N29" s="224"/>
      <c r="O29" s="225"/>
      <c r="P29" s="150">
        <f t="shared" si="2"/>
        <v>0</v>
      </c>
      <c r="Q29" s="151">
        <f t="shared" si="3"/>
        <v>0</v>
      </c>
      <c r="R29" s="152">
        <f t="shared" si="4"/>
        <v>0</v>
      </c>
      <c r="S29" s="153" t="str">
        <f>IF('LEAVE Jan 2019-Dec 2019'!$S23="ΓΛ44 ΙΖ",'LEAVE Jan 2019-Dec 2019'!N23,"")</f>
        <v/>
      </c>
      <c r="T29" s="415" t="str">
        <f>IF(AND(G29&lt;&gt;"",MONTH(G29)&gt;=3,'LEAVE Jan 2019-Dec 2019'!F23="ΝΑΙ"),"Για Αξιωματούχους από 1/3/19  χρησιμοποιείστε το έντυπο ΓΛ44Β",+IF(Q29="N/A","Η κλίμακα αυτή έχει καταργηθεί",""))</f>
        <v/>
      </c>
      <c r="U29" s="416"/>
      <c r="V29" s="416"/>
      <c r="W29" s="416"/>
      <c r="X29" s="416"/>
      <c r="Y29" s="111" t="b">
        <f>+IF(AND('ΓΛ44Β (Αξιωμ) Μar 2019-Dec  (2)'!I24&lt;&gt;"",'ΓΛ44Β (Αξιωμ) Μar 2019-Dec  (2)'!M24=""),FALSE,TRUE)</f>
        <v>1</v>
      </c>
    </row>
    <row r="30" spans="1:25" ht="18" customHeight="1" x14ac:dyDescent="0.25">
      <c r="A30" s="154">
        <v>16</v>
      </c>
      <c r="B30" s="296" t="str">
        <f>IF('LEAVE Jan 2019-Dec 2019'!$S24="ΓΛ44 ΙΖ",'LEAVE Jan 2019-Dec 2019'!B24,"")</f>
        <v/>
      </c>
      <c r="C30" s="296" t="str">
        <f>IF('LEAVE Jan 2019-Dec 2019'!$S24="ΓΛ44 ΙΖ",'LEAVE Jan 2019-Dec 2019'!C24,"")</f>
        <v/>
      </c>
      <c r="D30" s="417" t="str">
        <f>IF('LEAVE Jan 2019-Dec 2019'!$S24="ΓΛ44 ΙΖ",'LEAVE Jan 2019-Dec 2019'!D24,"")</f>
        <v/>
      </c>
      <c r="E30" s="418"/>
      <c r="F30" s="419"/>
      <c r="G30" s="305"/>
      <c r="H30" s="147"/>
      <c r="I30" s="148" t="str">
        <f t="shared" si="0"/>
        <v/>
      </c>
      <c r="J30" s="149" t="str">
        <f t="shared" si="1"/>
        <v/>
      </c>
      <c r="K30" s="222"/>
      <c r="L30" s="223"/>
      <c r="M30" s="223"/>
      <c r="N30" s="224"/>
      <c r="O30" s="225"/>
      <c r="P30" s="150">
        <f t="shared" si="2"/>
        <v>0</v>
      </c>
      <c r="Q30" s="151">
        <f t="shared" si="3"/>
        <v>0</v>
      </c>
      <c r="R30" s="152">
        <f t="shared" si="4"/>
        <v>0</v>
      </c>
      <c r="S30" s="153" t="str">
        <f>IF('LEAVE Jan 2019-Dec 2019'!$S24="ΓΛ44 ΙΖ",'LEAVE Jan 2019-Dec 2019'!N24,"")</f>
        <v/>
      </c>
      <c r="T30" s="415" t="str">
        <f>IF(AND(G30&lt;&gt;"",MONTH(G30)&gt;=3,'LEAVE Jan 2019-Dec 2019'!F24="ΝΑΙ"),"Για Αξιωματούχους από 1/3/19  χρησιμοποιείστε το έντυπο ΓΛ44Β",+IF(Q30="N/A","Η κλίμακα αυτή έχει καταργηθεί",""))</f>
        <v/>
      </c>
      <c r="U30" s="416"/>
      <c r="V30" s="416"/>
      <c r="W30" s="416"/>
      <c r="X30" s="416"/>
      <c r="Y30" s="111" t="b">
        <f>+IF(AND('ΓΛ44Β (Αξιωμ) Μar 2019-Dec  (2)'!I25&lt;&gt;"",'ΓΛ44Β (Αξιωμ) Μar 2019-Dec  (2)'!M25=""),FALSE,TRUE)</f>
        <v>1</v>
      </c>
    </row>
    <row r="31" spans="1:25" ht="18" customHeight="1" x14ac:dyDescent="0.25">
      <c r="A31" s="154">
        <v>17</v>
      </c>
      <c r="B31" s="296" t="str">
        <f>IF('LEAVE Jan 2019-Dec 2019'!$S25="ΓΛ44 ΙΖ",'LEAVE Jan 2019-Dec 2019'!B25,"")</f>
        <v/>
      </c>
      <c r="C31" s="296" t="str">
        <f>IF('LEAVE Jan 2019-Dec 2019'!$S25="ΓΛ44 ΙΖ",'LEAVE Jan 2019-Dec 2019'!C25,"")</f>
        <v/>
      </c>
      <c r="D31" s="417" t="str">
        <f>IF('LEAVE Jan 2019-Dec 2019'!$S25="ΓΛ44 ΙΖ",'LEAVE Jan 2019-Dec 2019'!D25,"")</f>
        <v/>
      </c>
      <c r="E31" s="418"/>
      <c r="F31" s="419"/>
      <c r="G31" s="305"/>
      <c r="H31" s="147"/>
      <c r="I31" s="148" t="str">
        <f t="shared" si="0"/>
        <v/>
      </c>
      <c r="J31" s="149" t="str">
        <f t="shared" si="1"/>
        <v/>
      </c>
      <c r="K31" s="222"/>
      <c r="L31" s="223"/>
      <c r="M31" s="223"/>
      <c r="N31" s="224"/>
      <c r="O31" s="225"/>
      <c r="P31" s="150">
        <f t="shared" si="2"/>
        <v>0</v>
      </c>
      <c r="Q31" s="151">
        <f t="shared" si="3"/>
        <v>0</v>
      </c>
      <c r="R31" s="152">
        <f t="shared" si="4"/>
        <v>0</v>
      </c>
      <c r="S31" s="153" t="str">
        <f>IF('LEAVE Jan 2019-Dec 2019'!$S25="ΓΛ44 ΙΖ",'LEAVE Jan 2019-Dec 2019'!N25,"")</f>
        <v/>
      </c>
      <c r="T31" s="415" t="str">
        <f>IF(AND(G31&lt;&gt;"",MONTH(G31)&gt;=3,'LEAVE Jan 2019-Dec 2019'!F25="ΝΑΙ"),"Για Αξιωματούχους από 1/3/19  χρησιμοποιείστε το έντυπο ΓΛ44Β",+IF(Q31="N/A","Η κλίμακα αυτή έχει καταργηθεί",""))</f>
        <v/>
      </c>
      <c r="U31" s="416"/>
      <c r="V31" s="416"/>
      <c r="W31" s="416"/>
      <c r="X31" s="416"/>
      <c r="Y31" s="111" t="b">
        <f>+IF(AND('ΓΛ44Β (Αξιωμ) Μar 2019-Dec  (2)'!I26&lt;&gt;"",'ΓΛ44Β (Αξιωμ) Μar 2019-Dec  (2)'!M26=""),FALSE,TRUE)</f>
        <v>1</v>
      </c>
    </row>
    <row r="32" spans="1:25" ht="18" customHeight="1" x14ac:dyDescent="0.25">
      <c r="A32" s="155">
        <v>18</v>
      </c>
      <c r="B32" s="296" t="str">
        <f>IF('LEAVE Jan 2019-Dec 2019'!$S26="ΓΛ44 ΙΖ",'LEAVE Jan 2019-Dec 2019'!B26,"")</f>
        <v/>
      </c>
      <c r="C32" s="296" t="str">
        <f>IF('LEAVE Jan 2019-Dec 2019'!$S26="ΓΛ44 ΙΖ",'LEAVE Jan 2019-Dec 2019'!C26,"")</f>
        <v/>
      </c>
      <c r="D32" s="466" t="str">
        <f>IF('LEAVE Jan 2019-Dec 2019'!$S26="ΓΛ44 ΙΖ",'LEAVE Jan 2019-Dec 2019'!D26,"")</f>
        <v/>
      </c>
      <c r="E32" s="467"/>
      <c r="F32" s="468"/>
      <c r="G32" s="305"/>
      <c r="H32" s="147"/>
      <c r="I32" s="148" t="str">
        <f t="shared" si="0"/>
        <v/>
      </c>
      <c r="J32" s="149" t="str">
        <f t="shared" si="1"/>
        <v/>
      </c>
      <c r="K32" s="226"/>
      <c r="L32" s="223"/>
      <c r="M32" s="223"/>
      <c r="N32" s="224"/>
      <c r="O32" s="225"/>
      <c r="P32" s="150">
        <f t="shared" si="2"/>
        <v>0</v>
      </c>
      <c r="Q32" s="151">
        <f t="shared" si="3"/>
        <v>0</v>
      </c>
      <c r="R32" s="152">
        <f t="shared" si="4"/>
        <v>0</v>
      </c>
      <c r="S32" s="153" t="str">
        <f>IF('LEAVE Jan 2019-Dec 2019'!$S26="ΓΛ44 ΙΖ",'LEAVE Jan 2019-Dec 2019'!N26,"")</f>
        <v/>
      </c>
      <c r="T32" s="415" t="str">
        <f>IF(AND(G32&lt;&gt;"",MONTH(G32)&gt;=3,'LEAVE Jan 2019-Dec 2019'!F26="ΝΑΙ"),"Για Αξιωματούχους από 1/3/19  χρησιμοποιείστε το έντυπο ΓΛ44Β",+IF(Q32="N/A","Η κλίμακα αυτή έχει καταργηθεί",""))</f>
        <v/>
      </c>
      <c r="U32" s="416"/>
      <c r="V32" s="416"/>
      <c r="W32" s="416"/>
      <c r="X32" s="416"/>
      <c r="Y32" s="111" t="b">
        <f>+IF(AND('ΓΛ44Β (Αξιωμ) Μar 2019-Dec  (2)'!I27&lt;&gt;"",'ΓΛ44Β (Αξιωμ) Μar 2019-Dec  (2)'!M27=""),FALSE,TRUE)</f>
        <v>1</v>
      </c>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password="EFE1" sheet="1" objects="1" scenarios="1" selectLockedCells="1"/>
  <autoFilter ref="B39:D2315" xr:uid="{00000000-0009-0000-0000-000001000000}"/>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D29:F29"/>
    <mergeCell ref="T29:X29"/>
    <mergeCell ref="O34:R34"/>
    <mergeCell ref="D30:F30"/>
    <mergeCell ref="T30:X30"/>
    <mergeCell ref="D31:F31"/>
    <mergeCell ref="T31:X31"/>
    <mergeCell ref="D32:F32"/>
    <mergeCell ref="T32:X32"/>
    <mergeCell ref="D26:F26"/>
    <mergeCell ref="T26:X26"/>
    <mergeCell ref="D27:F27"/>
    <mergeCell ref="T27:X27"/>
    <mergeCell ref="D28:F28"/>
    <mergeCell ref="T28:X28"/>
    <mergeCell ref="D23:F23"/>
    <mergeCell ref="T23:X23"/>
    <mergeCell ref="D24:F24"/>
    <mergeCell ref="T24:X24"/>
    <mergeCell ref="D25:F25"/>
    <mergeCell ref="T25:X25"/>
    <mergeCell ref="D20:F20"/>
    <mergeCell ref="T20:X20"/>
    <mergeCell ref="D21:F21"/>
    <mergeCell ref="T21:X21"/>
    <mergeCell ref="D22:F22"/>
    <mergeCell ref="T22:X22"/>
    <mergeCell ref="D18:F18"/>
    <mergeCell ref="T18:X18"/>
    <mergeCell ref="D19:F19"/>
    <mergeCell ref="T19:X19"/>
    <mergeCell ref="D17:F17"/>
    <mergeCell ref="T17:X17"/>
    <mergeCell ref="P13:P14"/>
    <mergeCell ref="Q13:Q14"/>
    <mergeCell ref="R13:S13"/>
    <mergeCell ref="H14:J14"/>
    <mergeCell ref="T16:X16"/>
    <mergeCell ref="D15:F15"/>
    <mergeCell ref="T15:X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798" priority="86" stopIfTrue="1" operator="equal">
      <formula>"Λίρες"</formula>
    </cfRule>
    <cfRule type="cellIs" dxfId="797" priority="87" stopIfTrue="1" operator="equal">
      <formula>"Ευρώ"</formula>
    </cfRule>
  </conditionalFormatting>
  <conditionalFormatting sqref="M10">
    <cfRule type="cellIs" dxfId="796" priority="85" stopIfTrue="1" operator="greaterThan">
      <formula>0</formula>
    </cfRule>
  </conditionalFormatting>
  <conditionalFormatting sqref="R37 H33 M37:O37 K33:S33">
    <cfRule type="cellIs" dxfId="795" priority="84" stopIfTrue="1" operator="equal">
      <formula>0</formula>
    </cfRule>
  </conditionalFormatting>
  <conditionalFormatting sqref="G14:J14">
    <cfRule type="expression" dxfId="794" priority="83" stopIfTrue="1">
      <formula>G15&gt;0</formula>
    </cfRule>
  </conditionalFormatting>
  <conditionalFormatting sqref="D9">
    <cfRule type="expression" dxfId="793" priority="80" stopIfTrue="1">
      <formula>M10&gt;0</formula>
    </cfRule>
    <cfRule type="expression" dxfId="792" priority="81" stopIfTrue="1">
      <formula>M10&gt;" "</formula>
    </cfRule>
    <cfRule type="expression" dxfId="791" priority="82" stopIfTrue="1">
      <formula>M10&gt;A</formula>
    </cfRule>
  </conditionalFormatting>
  <conditionalFormatting sqref="D7">
    <cfRule type="expression" dxfId="790" priority="77" stopIfTrue="1">
      <formula>M10&gt;0</formula>
    </cfRule>
    <cfRule type="expression" dxfId="789" priority="78" stopIfTrue="1">
      <formula>M10&gt;" "</formula>
    </cfRule>
    <cfRule type="expression" dxfId="788" priority="79" stopIfTrue="1">
      <formula>M10&gt;A</formula>
    </cfRule>
  </conditionalFormatting>
  <conditionalFormatting sqref="C7">
    <cfRule type="expression" dxfId="787" priority="74" stopIfTrue="1">
      <formula>M10&gt;0</formula>
    </cfRule>
    <cfRule type="expression" dxfId="786" priority="75" stopIfTrue="1">
      <formula>M10&gt;" "</formula>
    </cfRule>
    <cfRule type="expression" dxfId="785" priority="76" stopIfTrue="1">
      <formula>M10&gt;A</formula>
    </cfRule>
  </conditionalFormatting>
  <conditionalFormatting sqref="D10">
    <cfRule type="expression" dxfId="784" priority="71" stopIfTrue="1">
      <formula>M10&gt;0</formula>
    </cfRule>
    <cfRule type="expression" dxfId="783" priority="72" stopIfTrue="1">
      <formula>M10&gt;" "</formula>
    </cfRule>
    <cfRule type="expression" dxfId="782" priority="73" stopIfTrue="1">
      <formula>M10&gt;A</formula>
    </cfRule>
  </conditionalFormatting>
  <conditionalFormatting sqref="H15:H32">
    <cfRule type="expression" priority="64" stopIfTrue="1">
      <formula>$H15=""</formula>
    </cfRule>
    <cfRule type="expression" dxfId="781" priority="65" stopIfTrue="1">
      <formula>$G15&gt;41274</formula>
    </cfRule>
    <cfRule type="expression" dxfId="780" priority="66" stopIfTrue="1">
      <formula>$G15&lt;33327</formula>
    </cfRule>
    <cfRule type="expression" dxfId="779" priority="67" stopIfTrue="1">
      <formula>$G15&lt;=41274</formula>
    </cfRule>
    <cfRule type="expression" dxfId="778" priority="68" stopIfTrue="1">
      <formula>$G15&lt;33328</formula>
    </cfRule>
    <cfRule type="expression" dxfId="777" priority="69" stopIfTrue="1">
      <formula>$G15&gt;41274</formula>
    </cfRule>
    <cfRule type="expression" dxfId="776" priority="70" stopIfTrue="1">
      <formula>$G15&lt;=41274</formula>
    </cfRule>
  </conditionalFormatting>
  <conditionalFormatting sqref="I15:I32">
    <cfRule type="expression" dxfId="775" priority="61" stopIfTrue="1">
      <formula>$G15&gt;41274</formula>
    </cfRule>
    <cfRule type="expression" dxfId="774" priority="62" stopIfTrue="1">
      <formula>$G15&lt;33327</formula>
    </cfRule>
    <cfRule type="expression" dxfId="773" priority="63" stopIfTrue="1">
      <formula>$G15&lt;=41274</formula>
    </cfRule>
  </conditionalFormatting>
  <conditionalFormatting sqref="J15:L32">
    <cfRule type="expression" dxfId="772" priority="59" stopIfTrue="1">
      <formula>$G15&lt;33327</formula>
    </cfRule>
    <cfRule type="expression" dxfId="771" priority="60" stopIfTrue="1">
      <formula>$G15&lt;=41274</formula>
    </cfRule>
  </conditionalFormatting>
  <conditionalFormatting sqref="G9">
    <cfRule type="expression" dxfId="770" priority="56" stopIfTrue="1">
      <formula>S10&gt;0</formula>
    </cfRule>
    <cfRule type="expression" dxfId="769" priority="57" stopIfTrue="1">
      <formula>S10&gt;" "</formula>
    </cfRule>
    <cfRule type="expression" dxfId="768" priority="58" stopIfTrue="1">
      <formula>S10&gt;A</formula>
    </cfRule>
  </conditionalFormatting>
  <conditionalFormatting sqref="G7">
    <cfRule type="expression" dxfId="767" priority="53" stopIfTrue="1">
      <formula>S10&gt;0</formula>
    </cfRule>
    <cfRule type="expression" dxfId="766" priority="54" stopIfTrue="1">
      <formula>S10&gt;" "</formula>
    </cfRule>
    <cfRule type="expression" dxfId="765" priority="55" stopIfTrue="1">
      <formula>S10&gt;A</formula>
    </cfRule>
  </conditionalFormatting>
  <conditionalFormatting sqref="S15:S33">
    <cfRule type="containsErrors" dxfId="764" priority="52" stopIfTrue="1">
      <formula>ISERROR(S15)</formula>
    </cfRule>
  </conditionalFormatting>
  <conditionalFormatting sqref="O15:O32">
    <cfRule type="cellIs" dxfId="763" priority="49" stopIfTrue="1" operator="between">
      <formula>1</formula>
      <formula>3000</formula>
    </cfRule>
    <cfRule type="cellIs" dxfId="762" priority="50" stopIfTrue="1" operator="between">
      <formula>3001</formula>
      <formula>6000</formula>
    </cfRule>
    <cfRule type="cellIs" dxfId="761" priority="51" stopIfTrue="1" operator="greaterThan">
      <formula>6001</formula>
    </cfRule>
  </conditionalFormatting>
  <conditionalFormatting sqref="F9">
    <cfRule type="expression" dxfId="760" priority="46" stopIfTrue="1">
      <formula>O10&gt;0</formula>
    </cfRule>
    <cfRule type="expression" dxfId="759" priority="47" stopIfTrue="1">
      <formula>O10&gt;" "</formula>
    </cfRule>
    <cfRule type="expression" dxfId="758" priority="48" stopIfTrue="1">
      <formula>O10&gt;A</formula>
    </cfRule>
  </conditionalFormatting>
  <conditionalFormatting sqref="E9">
    <cfRule type="expression" dxfId="757" priority="43" stopIfTrue="1">
      <formula>#REF!&gt;0</formula>
    </cfRule>
    <cfRule type="expression" dxfId="756" priority="44" stopIfTrue="1">
      <formula>#REF!&gt;" "</formula>
    </cfRule>
    <cfRule type="expression" dxfId="755" priority="45" stopIfTrue="1">
      <formula>#REF!&gt;A</formula>
    </cfRule>
  </conditionalFormatting>
  <conditionalFormatting sqref="F7">
    <cfRule type="expression" dxfId="754" priority="40" stopIfTrue="1">
      <formula>O10&gt;0</formula>
    </cfRule>
    <cfRule type="expression" dxfId="753" priority="41" stopIfTrue="1">
      <formula>O10&gt;" "</formula>
    </cfRule>
    <cfRule type="expression" dxfId="752" priority="42" stopIfTrue="1">
      <formula>O10&gt;A</formula>
    </cfRule>
  </conditionalFormatting>
  <conditionalFormatting sqref="E7">
    <cfRule type="expression" dxfId="751" priority="37" stopIfTrue="1">
      <formula>#REF!&gt;0</formula>
    </cfRule>
    <cfRule type="expression" dxfId="750" priority="38" stopIfTrue="1">
      <formula>#REF!&gt;" "</formula>
    </cfRule>
    <cfRule type="expression" dxfId="749" priority="39" stopIfTrue="1">
      <formula>#REF!&gt;A</formula>
    </cfRule>
  </conditionalFormatting>
  <conditionalFormatting sqref="L15:M32 N16:N32">
    <cfRule type="cellIs" dxfId="748" priority="35" stopIfTrue="1" operator="between">
      <formula>1</formula>
      <formula>150</formula>
    </cfRule>
    <cfRule type="cellIs" dxfId="747" priority="36" stopIfTrue="1" operator="between">
      <formula>151</formula>
      <formula>600</formula>
    </cfRule>
  </conditionalFormatting>
  <conditionalFormatting sqref="R15:R32">
    <cfRule type="cellIs" dxfId="746" priority="34" stopIfTrue="1" operator="greaterThan">
      <formula>1</formula>
    </cfRule>
  </conditionalFormatting>
  <conditionalFormatting sqref="R7">
    <cfRule type="cellIs" dxfId="745" priority="31" stopIfTrue="1" operator="between">
      <formula>1</formula>
      <formula>50000</formula>
    </cfRule>
    <cfRule type="expression" dxfId="744" priority="32" stopIfTrue="1">
      <formula>SUM(P33:S33)&gt;50001</formula>
    </cfRule>
    <cfRule type="cellIs" dxfId="743" priority="33" stopIfTrue="1" operator="equal">
      <formula>0</formula>
    </cfRule>
  </conditionalFormatting>
  <conditionalFormatting sqref="R7">
    <cfRule type="cellIs" dxfId="742" priority="28" stopIfTrue="1" operator="between">
      <formula>1</formula>
      <formula>50000</formula>
    </cfRule>
    <cfRule type="expression" dxfId="741" priority="29" stopIfTrue="1">
      <formula>SUM(P33:S33)&gt;50001</formula>
    </cfRule>
    <cfRule type="cellIs" dxfId="740" priority="30" stopIfTrue="1" operator="equal">
      <formula>0</formula>
    </cfRule>
  </conditionalFormatting>
  <conditionalFormatting sqref="J15:J32">
    <cfRule type="expression" dxfId="739" priority="27" stopIfTrue="1">
      <formula>$G15&gt;41274</formula>
    </cfRule>
  </conditionalFormatting>
  <conditionalFormatting sqref="J8:L8">
    <cfRule type="cellIs" dxfId="738" priority="24" stopIfTrue="1" operator="between">
      <formula>1</formula>
      <formula>50000</formula>
    </cfRule>
    <cfRule type="expression" dxfId="737" priority="25" stopIfTrue="1">
      <formula>SUM(J34:M34)&gt;50001</formula>
    </cfRule>
    <cfRule type="cellIs" dxfId="736" priority="26" stopIfTrue="1" operator="equal">
      <formula>0</formula>
    </cfRule>
  </conditionalFormatting>
  <conditionalFormatting sqref="J8:L8">
    <cfRule type="cellIs" dxfId="735" priority="21" stopIfTrue="1" operator="between">
      <formula>1</formula>
      <formula>50000</formula>
    </cfRule>
    <cfRule type="expression" dxfId="734" priority="22" stopIfTrue="1">
      <formula>SUM(J34:M34)&gt;50001</formula>
    </cfRule>
    <cfRule type="cellIs" dxfId="733" priority="23" stopIfTrue="1" operator="equal">
      <formula>0</formula>
    </cfRule>
  </conditionalFormatting>
  <conditionalFormatting sqref="T15:T32">
    <cfRule type="notContainsBlanks" dxfId="732" priority="20" stopIfTrue="1">
      <formula>LEN(TRIM(T15))&gt;0</formula>
    </cfRule>
  </conditionalFormatting>
  <conditionalFormatting sqref="O15">
    <cfRule type="cellIs" dxfId="731" priority="18" stopIfTrue="1" operator="equal">
      <formula>"Λίρες"</formula>
    </cfRule>
    <cfRule type="cellIs" dxfId="730" priority="19" stopIfTrue="1" operator="equal">
      <formula>"Ευρώ"</formula>
    </cfRule>
  </conditionalFormatting>
  <conditionalFormatting sqref="K15:L15">
    <cfRule type="cellIs" dxfId="729" priority="15" stopIfTrue="1" operator="between">
      <formula>1</formula>
      <formula>125</formula>
    </cfRule>
    <cfRule type="cellIs" dxfId="728" priority="16" stopIfTrue="1" operator="between">
      <formula>126</formula>
      <formula>150</formula>
    </cfRule>
    <cfRule type="cellIs" dxfId="727" priority="17" stopIfTrue="1" operator="greaterThan">
      <formula>150</formula>
    </cfRule>
  </conditionalFormatting>
  <conditionalFormatting sqref="M15">
    <cfRule type="cellIs" dxfId="726" priority="12" stopIfTrue="1" operator="between">
      <formula>1</formula>
      <formula>80</formula>
    </cfRule>
    <cfRule type="cellIs" dxfId="725" priority="13" stopIfTrue="1" operator="between">
      <formula>81</formula>
      <formula>150</formula>
    </cfRule>
    <cfRule type="cellIs" dxfId="724" priority="14" stopIfTrue="1" operator="greaterThan">
      <formula>150</formula>
    </cfRule>
  </conditionalFormatting>
  <conditionalFormatting sqref="H15:H32">
    <cfRule type="expression" dxfId="723" priority="9" stopIfTrue="1">
      <formula>$G15&lt;33328</formula>
    </cfRule>
    <cfRule type="expression" dxfId="722" priority="10" stopIfTrue="1">
      <formula>$G15&gt;39447</formula>
    </cfRule>
    <cfRule type="expression" dxfId="721" priority="11" stopIfTrue="1">
      <formula>$G15&lt;39448</formula>
    </cfRule>
  </conditionalFormatting>
  <conditionalFormatting sqref="I15:I32">
    <cfRule type="expression" dxfId="720" priority="6" stopIfTrue="1">
      <formula>$G15&gt;39447</formula>
    </cfRule>
    <cfRule type="expression" dxfId="719" priority="7" stopIfTrue="1">
      <formula>$G15&lt;33327</formula>
    </cfRule>
    <cfRule type="expression" dxfId="718" priority="8" stopIfTrue="1">
      <formula>$G15&gt;33328</formula>
    </cfRule>
  </conditionalFormatting>
  <conditionalFormatting sqref="J15:J32">
    <cfRule type="expression" dxfId="717" priority="3" stopIfTrue="1">
      <formula>$G15&gt;39447</formula>
    </cfRule>
    <cfRule type="expression" dxfId="716" priority="4" stopIfTrue="1">
      <formula>$G15&lt;33327</formula>
    </cfRule>
    <cfRule type="expression" dxfId="715" priority="5" stopIfTrue="1">
      <formula>$G15&lt;39448</formula>
    </cfRule>
  </conditionalFormatting>
  <conditionalFormatting sqref="I15:J15">
    <cfRule type="expression" dxfId="714" priority="2">
      <formula>$T15&lt;&gt;""</formula>
    </cfRule>
  </conditionalFormatting>
  <conditionalFormatting sqref="I16:J32">
    <cfRule type="expression" dxfId="713" priority="1">
      <formula>$T16&lt;&gt;""</formula>
    </cfRule>
  </conditionalFormatting>
  <dataValidations count="24">
    <dataValidation type="date" allowBlank="1" showInputMessage="1" showErrorMessage="1" errorTitle="ΛΑΘΟΣ ΗΜΕΡΟΜΗΝΙΑ" error="Ελέγξετε την ημερομηνία._x000a_(Περίοδος 1/1/2019-31/12/2019)_x000a_" promptTitle="ΠΕΡΙΟΔΟΣ ΤΕΛΕΥΤ. ΜΗΝΑ ΕΡΓΑΣΙΑΣ" prompt="Εισάξτε ημερομηνία από 1/1/19-31/12/19" sqref="G15:G32" xr:uid="{00000000-0002-0000-0100-000000000000}">
      <formula1>43466</formula1>
      <formula2>43830</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00000000-0002-0000-0100-000001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xr:uid="{00000000-0002-0000-0100-000002000000}">
      <formula1>0</formula1>
      <formula2>125</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0000000-0002-0000-0100-000003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xr:uid="{00000000-0002-0000-0100-000004000000}">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100-000005000000}"/>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00000000-0002-0000-0100-000006000000}"/>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0000000-0002-0000-0100-000007000000}"/>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00000000-0002-0000-0100-000008000000}"/>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xr:uid="{00000000-0002-0000-0100-000009000000}">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00000000-0002-0000-0100-00000A000000}">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0000000-0002-0000-0100-00000B000000}">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0000000-0002-0000-0100-00000C000000}">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00000000-0002-0000-0100-00000D000000}">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00000000-0002-0000-0100-00000E000000}"/>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00000000-0002-0000-0100-00000F000000}"/>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H15:H32" xr:uid="{00000000-0002-0000-0100-000010000000}">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0000000-0002-0000-0100-000011000000}"/>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00000000-0002-0000-0100-000012000000}"/>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0000000-0002-0000-0100-000013000000}">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00000000-0002-0000-0100-000014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00000000-0002-0000-0100-000015000000}"/>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0000000-0002-0000-0100-000016000000}">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00000000-0002-0000-0100-000017000000}">
      <formula1>0</formula1>
      <formula2>150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8FDD-1341-4B35-9026-00ECA7BD1622}">
  <dimension ref="A1:Y2499"/>
  <sheetViews>
    <sheetView showGridLines="0" showZeros="0" tabSelected="1" zoomScaleNormal="100" workbookViewId="0">
      <selection activeCell="H20" sqref="H20"/>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3" width="9.140625" style="111"/>
    <col min="24" max="24" width="24.85546875" style="111" customWidth="1"/>
    <col min="25" max="25" width="0" style="111" hidden="1" customWidth="1"/>
    <col min="26"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5"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5" s="108" customFormat="1" ht="23.25" customHeight="1" thickBot="1" x14ac:dyDescent="0.25">
      <c r="A2" s="367"/>
      <c r="B2" s="368"/>
      <c r="C2" s="368"/>
      <c r="D2" s="368"/>
      <c r="E2" s="368"/>
      <c r="F2" s="368"/>
      <c r="G2" s="368"/>
      <c r="H2" s="109"/>
      <c r="I2" s="109"/>
      <c r="J2" s="109"/>
      <c r="K2" s="109"/>
      <c r="L2" s="109"/>
      <c r="M2" s="109"/>
      <c r="N2" s="110"/>
      <c r="O2" s="373"/>
      <c r="P2" s="373"/>
      <c r="Q2" s="373"/>
      <c r="R2" s="373"/>
      <c r="S2" s="374"/>
    </row>
    <row r="3" spans="1:25" ht="15.75" customHeight="1" x14ac:dyDescent="0.25">
      <c r="A3" s="375" t="s">
        <v>4597</v>
      </c>
      <c r="B3" s="376"/>
      <c r="C3" s="376"/>
      <c r="D3" s="376"/>
      <c r="E3" s="376"/>
      <c r="F3" s="376"/>
      <c r="G3" s="376"/>
      <c r="H3" s="377" t="s">
        <v>63</v>
      </c>
      <c r="I3" s="378"/>
      <c r="J3" s="378"/>
      <c r="K3" s="378"/>
      <c r="L3" s="378"/>
      <c r="M3" s="378"/>
      <c r="N3" s="378"/>
      <c r="O3" s="378"/>
      <c r="P3" s="378"/>
      <c r="Q3" s="378"/>
      <c r="R3" s="378"/>
      <c r="S3" s="379"/>
    </row>
    <row r="4" spans="1:25" ht="11.25" customHeight="1" x14ac:dyDescent="0.2">
      <c r="A4" s="380"/>
      <c r="B4" s="381"/>
      <c r="C4" s="381"/>
      <c r="D4" s="381"/>
      <c r="E4" s="381"/>
      <c r="F4" s="381"/>
      <c r="G4" s="381"/>
      <c r="H4" s="382" t="s">
        <v>65</v>
      </c>
      <c r="I4" s="383"/>
      <c r="J4" s="384"/>
      <c r="K4" s="388"/>
      <c r="L4" s="388"/>
      <c r="M4" s="388"/>
      <c r="N4" s="390" t="s">
        <v>66</v>
      </c>
      <c r="O4" s="393" t="s">
        <v>67</v>
      </c>
      <c r="P4" s="355" t="s">
        <v>7</v>
      </c>
      <c r="Q4" s="356"/>
      <c r="R4" s="356"/>
      <c r="S4" s="357"/>
    </row>
    <row r="5" spans="1:25"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5"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5"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5"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5"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5"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5"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5"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5"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5"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5" ht="18" customHeight="1" x14ac:dyDescent="0.25">
      <c r="A15" s="145">
        <v>1</v>
      </c>
      <c r="B15" s="296" t="str">
        <f>IF('ΓΛ 44Ν(LEAVE) Ιαν 2023-... '!$S9="ΓΛ44 ΙΖ",'ΓΛ 44Ν(LEAVE) Ιαν 2023-... '!B9,"")</f>
        <v/>
      </c>
      <c r="C15" s="296" t="str">
        <f>IF('ΓΛ 44Ν(LEAVE) Ιαν 2023-... '!$S9="ΓΛ44 ΙΖ",'ΓΛ 44Ν(LEAVE) Ιαν 2023-... '!C9,"")</f>
        <v/>
      </c>
      <c r="D15" s="412" t="str">
        <f>IF('ΓΛ 44Ν(LEAVE) Ιαν 2023-... '!$S9="ΓΛ44 ΙΖ",'ΓΛ 44Ν(LEAVE) Ιαν 2023-... '!D9,"")</f>
        <v/>
      </c>
      <c r="E15" s="413"/>
      <c r="F15" s="414"/>
      <c r="G15" s="305"/>
      <c r="H15" s="147"/>
      <c r="I15" s="148" t="str">
        <f t="shared" ref="I15:I32" si="0">IF(G15="","",+MONTH(G15))</f>
        <v/>
      </c>
      <c r="J15" s="149" t="str">
        <f t="shared" ref="J15:J32" si="1">IF(G15="","",+YEAR(G15))</f>
        <v/>
      </c>
      <c r="K15" s="314"/>
      <c r="L15" s="314"/>
      <c r="M15" s="223"/>
      <c r="N15" s="224"/>
      <c r="O15" s="225"/>
      <c r="P15" s="2"/>
      <c r="Q15" s="2"/>
      <c r="R15" s="152"/>
      <c r="S15" s="153" t="str">
        <f>IF('ΓΛ 44Ν(LEAVE) Ιαν 2023-... '!$S9="ΓΛ44 ΙΖ",'ΓΛ 44Ν(LEAVE) Ιαν 2023-... '!N9,"")</f>
        <v/>
      </c>
      <c r="T15" s="415" t="str">
        <f>IF(AND(G15&lt;&gt;"",MONTH(G15)&gt;=3,'ΓΛ 44Ν(LEAVE) Ιαν 2023-... '!F9="ΝΑΙ"),"Για Αξιωματούχους από 1/3/19  χρησιμοποιείστε το έντυπο ΓΛ44Β",+IF(Q15="N/A","Η κλίμακα αυτή έχει καταργηθεί",""))</f>
        <v/>
      </c>
      <c r="U15" s="416"/>
      <c r="V15" s="416"/>
      <c r="W15" s="416"/>
      <c r="X15" s="416"/>
      <c r="Y15" s="111" t="b">
        <f>+IF(AND('ΓΛ44Β (Αξιωμ) Ιαν 2020-Δεκ2 (2)'!I10&lt;&gt;"",'ΓΛ44Β (Αξιωμ) Ιαν 2020-Δεκ2 (2)'!M10=""),FALSE,TRUE)</f>
        <v>1</v>
      </c>
    </row>
    <row r="16" spans="1:25" ht="18" customHeight="1" x14ac:dyDescent="0.25">
      <c r="A16" s="154">
        <v>2</v>
      </c>
      <c r="B16" s="296" t="str">
        <f>IF('ΓΛ 44Ν(LEAVE) Ιαν 2023-... '!$S10="ΓΛ44 ΙΖ",'ΓΛ 44Ν(LEAVE) Ιαν 2023-... '!B10,"")</f>
        <v/>
      </c>
      <c r="C16" s="296" t="str">
        <f>IF('ΓΛ 44Ν(LEAVE) Ιαν 2023-... '!$S10="ΓΛ44 ΙΖ",'ΓΛ 44Ν(LEAVE) Ιαν 2023-... '!C10,"")</f>
        <v/>
      </c>
      <c r="D16" s="417" t="str">
        <f>IF('ΓΛ 44Ν(LEAVE) Ιαν 2023-... '!$S10="ΓΛ44 ΙΖ",'ΓΛ 44Ν(LEAVE) Ιαν 2023-... '!D10,"")</f>
        <v/>
      </c>
      <c r="E16" s="418"/>
      <c r="F16" s="419"/>
      <c r="G16" s="305"/>
      <c r="H16" s="147"/>
      <c r="I16" s="148" t="str">
        <f t="shared" si="0"/>
        <v/>
      </c>
      <c r="J16" s="149" t="str">
        <f t="shared" si="1"/>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IF('ΓΛ 44Ν(LEAVE) Ιαν 2023-... '!$S10="ΓΛ44 ΙΖ",'ΓΛ 44Ν(LEAVE) Ιαν 2023-... '!N10,"")</f>
        <v/>
      </c>
      <c r="T16" s="415" t="str">
        <f>IF(AND(G16&lt;&gt;"",MONTH(G16)&gt;=3,'ΓΛ 44Ν(LEAVE) Ιαν 2023-... '!F10="ΝΑΙ"),"Για Αξιωματούχους από 1/3/19  χρησιμοποιείστε το έντυπο ΓΛ44Β",+IF(Q16="N/A","Η κλίμακα αυτή έχει καταργηθεί",""))</f>
        <v/>
      </c>
      <c r="U16" s="416"/>
      <c r="V16" s="416"/>
      <c r="W16" s="416"/>
      <c r="X16" s="416"/>
      <c r="Y16" s="111" t="b">
        <f>+IF(AND('ΓΛ44Β (Αξιωμ) Ιαν 2020-Δεκ2 (2)'!I11&lt;&gt;"",'ΓΛ44Β (Αξιωμ) Ιαν 2020-Δεκ2 (2)'!M11=""),FALSE,TRUE)</f>
        <v>1</v>
      </c>
    </row>
    <row r="17" spans="1:25" ht="18" customHeight="1" x14ac:dyDescent="0.25">
      <c r="A17" s="154">
        <v>3</v>
      </c>
      <c r="B17" s="296" t="str">
        <f>IF('ΓΛ 44Ν(LEAVE) Ιαν 2023-... '!$S11="ΓΛ44 ΙΖ",'ΓΛ 44Ν(LEAVE) Ιαν 2023-... '!B11,"")</f>
        <v/>
      </c>
      <c r="C17" s="296" t="str">
        <f>IF('ΓΛ 44Ν(LEAVE) Ιαν 2023-... '!$S11="ΓΛ44 ΙΖ",'ΓΛ 44Ν(LEAVE) Ιαν 2023-... '!C11,"")</f>
        <v/>
      </c>
      <c r="D17" s="417" t="str">
        <f>IF('ΓΛ 44Ν(LEAVE) Ιαν 2023-... '!$S11="ΓΛ44 ΙΖ",'ΓΛ 44Ν(LEAVE) Ιαν 2023-... '!D11,"")</f>
        <v/>
      </c>
      <c r="E17" s="418"/>
      <c r="F17" s="419"/>
      <c r="G17" s="305"/>
      <c r="H17" s="147"/>
      <c r="I17" s="148" t="str">
        <f t="shared" si="0"/>
        <v/>
      </c>
      <c r="J17" s="149" t="str">
        <f t="shared" si="1"/>
        <v/>
      </c>
      <c r="K17" s="222"/>
      <c r="L17" s="223"/>
      <c r="M17" s="223"/>
      <c r="N17" s="224"/>
      <c r="O17" s="225"/>
      <c r="P17" s="150">
        <f t="shared" si="2"/>
        <v>0</v>
      </c>
      <c r="Q17" s="151">
        <f t="shared" si="3"/>
        <v>0</v>
      </c>
      <c r="R17" s="152">
        <f t="shared" si="4"/>
        <v>0</v>
      </c>
      <c r="S17" s="153" t="str">
        <f>IF('ΓΛ 44Ν(LEAVE) Ιαν 2023-... '!$S11="ΓΛ44 ΙΖ",'ΓΛ 44Ν(LEAVE) Ιαν 2023-... '!N11,"")</f>
        <v/>
      </c>
      <c r="T17" s="415" t="str">
        <f>IF(AND(G17&lt;&gt;"",MONTH(G17)&gt;=3,'ΓΛ 44Ν(LEAVE) Ιαν 2023-... '!F11="ΝΑΙ"),"Για Αξιωματούχους από 1/3/19  χρησιμοποιείστε το έντυπο ΓΛ44Β",+IF(Q17="N/A","Η κλίμακα αυτή έχει καταργηθεί",""))</f>
        <v/>
      </c>
      <c r="U17" s="416"/>
      <c r="V17" s="416"/>
      <c r="W17" s="416"/>
      <c r="X17" s="416"/>
      <c r="Y17" s="111" t="b">
        <f>+IF(AND('ΓΛ44Β (Αξιωμ) Ιαν 2020-Δεκ2 (2)'!I12&lt;&gt;"",'ΓΛ44Β (Αξιωμ) Ιαν 2020-Δεκ2 (2)'!M12=""),FALSE,TRUE)</f>
        <v>1</v>
      </c>
    </row>
    <row r="18" spans="1:25" ht="18" customHeight="1" x14ac:dyDescent="0.25">
      <c r="A18" s="154">
        <v>4</v>
      </c>
      <c r="B18" s="296" t="str">
        <f>IF('ΓΛ 44Ν(LEAVE) Ιαν 2023-... '!$S12="ΓΛ44 ΙΖ",'ΓΛ 44Ν(LEAVE) Ιαν 2023-... '!B12,"")</f>
        <v/>
      </c>
      <c r="C18" s="296" t="str">
        <f>IF('ΓΛ 44Ν(LEAVE) Ιαν 2023-... '!$S12="ΓΛ44 ΙΖ",'ΓΛ 44Ν(LEAVE) Ιαν 2023-... '!C12,"")</f>
        <v/>
      </c>
      <c r="D18" s="417" t="str">
        <f>IF('ΓΛ 44Ν(LEAVE) Ιαν 2023-... '!$S12="ΓΛ44 ΙΖ",'ΓΛ 44Ν(LEAVE) Ιαν 2023-... '!D12,"")</f>
        <v/>
      </c>
      <c r="E18" s="418"/>
      <c r="F18" s="419"/>
      <c r="G18" s="305"/>
      <c r="H18" s="147"/>
      <c r="I18" s="148" t="str">
        <f t="shared" si="0"/>
        <v/>
      </c>
      <c r="J18" s="149" t="str">
        <f t="shared" si="1"/>
        <v/>
      </c>
      <c r="K18" s="222"/>
      <c r="L18" s="223"/>
      <c r="M18" s="223"/>
      <c r="N18" s="224"/>
      <c r="O18" s="225"/>
      <c r="P18" s="150">
        <f t="shared" si="2"/>
        <v>0</v>
      </c>
      <c r="Q18" s="151">
        <f t="shared" si="3"/>
        <v>0</v>
      </c>
      <c r="R18" s="152">
        <f t="shared" si="4"/>
        <v>0</v>
      </c>
      <c r="S18" s="153" t="str">
        <f>IF('ΓΛ 44Ν(LEAVE) Ιαν 2023-... '!$S12="ΓΛ44 ΙΖ",'ΓΛ 44Ν(LEAVE) Ιαν 2023-... '!N12,"")</f>
        <v/>
      </c>
      <c r="T18" s="415" t="str">
        <f>IF(AND(G18&lt;&gt;"",MONTH(G18)&gt;=3,'ΓΛ 44Ν(LEAVE) Ιαν 2023-... '!F12="ΝΑΙ"),"Για Αξιωματούχους από 1/3/19  χρησιμοποιείστε το έντυπο ΓΛ44Β",+IF(Q18="N/A","Η κλίμακα αυτή έχει καταργηθεί",""))</f>
        <v/>
      </c>
      <c r="U18" s="416"/>
      <c r="V18" s="416"/>
      <c r="W18" s="416"/>
      <c r="X18" s="416"/>
      <c r="Y18" s="111" t="b">
        <f>+IF(AND('ΓΛ44Β (Αξιωμ) Ιαν 2020-Δεκ2 (2)'!I13&lt;&gt;"",'ΓΛ44Β (Αξιωμ) Ιαν 2020-Δεκ2 (2)'!M13=""),FALSE,TRUE)</f>
        <v>1</v>
      </c>
    </row>
    <row r="19" spans="1:25" ht="18" customHeight="1" x14ac:dyDescent="0.25">
      <c r="A19" s="154">
        <v>5</v>
      </c>
      <c r="B19" s="296" t="str">
        <f>IF('ΓΛ 44Ν(LEAVE) Ιαν 2023-... '!$S13="ΓΛ44 ΙΖ",'ΓΛ 44Ν(LEAVE) Ιαν 2023-... '!B13,"")</f>
        <v/>
      </c>
      <c r="C19" s="296" t="str">
        <f>IF('ΓΛ 44Ν(LEAVE) Ιαν 2023-... '!$S13="ΓΛ44 ΙΖ",'ΓΛ 44Ν(LEAVE) Ιαν 2023-... '!C13,"")</f>
        <v/>
      </c>
      <c r="D19" s="417" t="str">
        <f>IF('ΓΛ 44Ν(LEAVE) Ιαν 2023-... '!$S13="ΓΛ44 ΙΖ",'ΓΛ 44Ν(LEAVE) Ιαν 2023-... '!D13,"")</f>
        <v/>
      </c>
      <c r="E19" s="418"/>
      <c r="F19" s="419"/>
      <c r="G19" s="305"/>
      <c r="H19" s="147"/>
      <c r="I19" s="148" t="str">
        <f t="shared" si="0"/>
        <v/>
      </c>
      <c r="J19" s="149" t="str">
        <f t="shared" si="1"/>
        <v/>
      </c>
      <c r="K19" s="222"/>
      <c r="L19" s="223"/>
      <c r="M19" s="223"/>
      <c r="N19" s="224"/>
      <c r="O19" s="225"/>
      <c r="P19" s="150">
        <f t="shared" si="2"/>
        <v>0</v>
      </c>
      <c r="Q19" s="151">
        <f t="shared" si="3"/>
        <v>0</v>
      </c>
      <c r="R19" s="152">
        <f t="shared" si="4"/>
        <v>0</v>
      </c>
      <c r="S19" s="153" t="str">
        <f>IF('ΓΛ 44Ν(LEAVE) Ιαν 2023-... '!$S13="ΓΛ44 ΙΖ",'ΓΛ 44Ν(LEAVE) Ιαν 2023-... '!N13,"")</f>
        <v/>
      </c>
      <c r="T19" s="415" t="str">
        <f>IF(AND(G19&lt;&gt;"",MONTH(G19)&gt;=3,'ΓΛ 44Ν(LEAVE) Ιαν 2023-... '!F13="ΝΑΙ"),"Για Αξιωματούχους από 1/3/19  χρησιμοποιείστε το έντυπο ΓΛ44Β",+IF(Q19="N/A","Η κλίμακα αυτή έχει καταργηθεί",""))</f>
        <v/>
      </c>
      <c r="U19" s="416"/>
      <c r="V19" s="416"/>
      <c r="W19" s="416"/>
      <c r="X19" s="416"/>
      <c r="Y19" s="111" t="b">
        <f>+IF(AND('ΓΛ44Β (Αξιωμ) Ιαν 2020-Δεκ2 (2)'!I14&lt;&gt;"",'ΓΛ44Β (Αξιωμ) Ιαν 2020-Δεκ2 (2)'!M14=""),FALSE,TRUE)</f>
        <v>1</v>
      </c>
    </row>
    <row r="20" spans="1:25" ht="18" customHeight="1" x14ac:dyDescent="0.25">
      <c r="A20" s="154">
        <v>6</v>
      </c>
      <c r="B20" s="296" t="str">
        <f>IF('ΓΛ 44Ν(LEAVE) Ιαν 2023-... '!$S14="ΓΛ44 ΙΖ",'ΓΛ 44Ν(LEAVE) Ιαν 2023-... '!B14,"")</f>
        <v/>
      </c>
      <c r="C20" s="296" t="str">
        <f>IF('ΓΛ 44Ν(LEAVE) Ιαν 2023-... '!$S14="ΓΛ44 ΙΖ",'ΓΛ 44Ν(LEAVE) Ιαν 2023-... '!C14,"")</f>
        <v/>
      </c>
      <c r="D20" s="417" t="str">
        <f>IF('ΓΛ 44Ν(LEAVE) Ιαν 2023-... '!$S14="ΓΛ44 ΙΖ",'ΓΛ 44Ν(LEAVE) Ιαν 2023-... '!D14,"")</f>
        <v/>
      </c>
      <c r="E20" s="418"/>
      <c r="F20" s="419"/>
      <c r="G20" s="305"/>
      <c r="H20" s="147"/>
      <c r="I20" s="148" t="str">
        <f t="shared" si="0"/>
        <v/>
      </c>
      <c r="J20" s="149" t="str">
        <f t="shared" si="1"/>
        <v/>
      </c>
      <c r="K20" s="222"/>
      <c r="L20" s="223"/>
      <c r="M20" s="223"/>
      <c r="N20" s="224"/>
      <c r="O20" s="225"/>
      <c r="P20" s="150">
        <f t="shared" si="2"/>
        <v>0</v>
      </c>
      <c r="Q20" s="151">
        <f t="shared" si="3"/>
        <v>0</v>
      </c>
      <c r="R20" s="152">
        <f t="shared" si="4"/>
        <v>0</v>
      </c>
      <c r="S20" s="153" t="str">
        <f>IF('ΓΛ 44Ν(LEAVE) Ιαν 2023-... '!$S14="ΓΛ44 ΙΖ",'ΓΛ 44Ν(LEAVE) Ιαν 2023-... '!N14,"")</f>
        <v/>
      </c>
      <c r="T20" s="415" t="str">
        <f>IF(AND(G20&lt;&gt;"",MONTH(G20)&gt;=3,'ΓΛ 44Ν(LEAVE) Ιαν 2023-... '!F14="ΝΑΙ"),"Για Αξιωματούχους από 1/3/19  χρησιμοποιείστε το έντυπο ΓΛ44Β",+IF(Q20="N/A","Η κλίμακα αυτή έχει καταργηθεί",""))</f>
        <v/>
      </c>
      <c r="U20" s="416"/>
      <c r="V20" s="416"/>
      <c r="W20" s="416"/>
      <c r="X20" s="416"/>
      <c r="Y20" s="111" t="b">
        <f>+IF(AND('ΓΛ44Β (Αξιωμ) Ιαν 2020-Δεκ2 (2)'!I15&lt;&gt;"",'ΓΛ44Β (Αξιωμ) Ιαν 2020-Δεκ2 (2)'!M15=""),FALSE,TRUE)</f>
        <v>1</v>
      </c>
    </row>
    <row r="21" spans="1:25" ht="18" customHeight="1" x14ac:dyDescent="0.25">
      <c r="A21" s="154">
        <v>7</v>
      </c>
      <c r="B21" s="296" t="str">
        <f>IF('ΓΛ 44Ν(LEAVE) Ιαν 2023-... '!$S15="ΓΛ44 ΙΖ",'ΓΛ 44Ν(LEAVE) Ιαν 2023-... '!B15,"")</f>
        <v/>
      </c>
      <c r="C21" s="296" t="str">
        <f>IF('ΓΛ 44Ν(LEAVE) Ιαν 2023-... '!$S15="ΓΛ44 ΙΖ",'ΓΛ 44Ν(LEAVE) Ιαν 2023-... '!C15,"")</f>
        <v/>
      </c>
      <c r="D21" s="417" t="str">
        <f>IF('ΓΛ 44Ν(LEAVE) Ιαν 2023-... '!$S15="ΓΛ44 ΙΖ",'ΓΛ 44Ν(LEAVE) Ιαν 2023-... '!D15,"")</f>
        <v/>
      </c>
      <c r="E21" s="418"/>
      <c r="F21" s="419"/>
      <c r="G21" s="305"/>
      <c r="H21" s="147"/>
      <c r="I21" s="148" t="str">
        <f t="shared" si="0"/>
        <v/>
      </c>
      <c r="J21" s="149" t="str">
        <f t="shared" si="1"/>
        <v/>
      </c>
      <c r="K21" s="222"/>
      <c r="L21" s="223"/>
      <c r="M21" s="223"/>
      <c r="N21" s="224"/>
      <c r="O21" s="225"/>
      <c r="P21" s="150">
        <f t="shared" si="2"/>
        <v>0</v>
      </c>
      <c r="Q21" s="151">
        <f t="shared" si="3"/>
        <v>0</v>
      </c>
      <c r="R21" s="152">
        <f t="shared" si="4"/>
        <v>0</v>
      </c>
      <c r="S21" s="153" t="str">
        <f>IF('ΓΛ 44Ν(LEAVE) Ιαν 2023-... '!$S15="ΓΛ44 ΙΖ",'ΓΛ 44Ν(LEAVE) Ιαν 2023-... '!N15,"")</f>
        <v/>
      </c>
      <c r="T21" s="415" t="str">
        <f>IF(AND(G21&lt;&gt;"",MONTH(G21)&gt;=3,'ΓΛ 44Ν(LEAVE) Ιαν 2023-... '!F15="ΝΑΙ"),"Για Αξιωματούχους από 1/3/19  χρησιμοποιείστε το έντυπο ΓΛ44Β",+IF(Q21="N/A","Η κλίμακα αυτή έχει καταργηθεί",""))</f>
        <v/>
      </c>
      <c r="U21" s="416"/>
      <c r="V21" s="416"/>
      <c r="W21" s="416"/>
      <c r="X21" s="416"/>
      <c r="Y21" s="111" t="b">
        <f>+IF(AND('ΓΛ44Β (Αξιωμ) Ιαν 2020-Δεκ2 (2)'!I16&lt;&gt;"",'ΓΛ44Β (Αξιωμ) Ιαν 2020-Δεκ2 (2)'!M16=""),FALSE,TRUE)</f>
        <v>1</v>
      </c>
    </row>
    <row r="22" spans="1:25" ht="18" customHeight="1" x14ac:dyDescent="0.25">
      <c r="A22" s="154">
        <v>8</v>
      </c>
      <c r="B22" s="296" t="str">
        <f>IF('ΓΛ 44Ν(LEAVE) Ιαν 2023-... '!$S16="ΓΛ44 ΙΖ",'ΓΛ 44Ν(LEAVE) Ιαν 2023-... '!B16,"")</f>
        <v/>
      </c>
      <c r="C22" s="296" t="str">
        <f>IF('ΓΛ 44Ν(LEAVE) Ιαν 2023-... '!$S16="ΓΛ44 ΙΖ",'ΓΛ 44Ν(LEAVE) Ιαν 2023-... '!C16,"")</f>
        <v/>
      </c>
      <c r="D22" s="417" t="str">
        <f>IF('ΓΛ 44Ν(LEAVE) Ιαν 2023-... '!$S16="ΓΛ44 ΙΖ",'ΓΛ 44Ν(LEAVE) Ιαν 2023-... '!D16,"")</f>
        <v/>
      </c>
      <c r="E22" s="418"/>
      <c r="F22" s="419"/>
      <c r="G22" s="305"/>
      <c r="H22" s="147"/>
      <c r="I22" s="148" t="str">
        <f t="shared" si="0"/>
        <v/>
      </c>
      <c r="J22" s="149" t="str">
        <f t="shared" si="1"/>
        <v/>
      </c>
      <c r="K22" s="222"/>
      <c r="L22" s="223"/>
      <c r="M22" s="223"/>
      <c r="N22" s="224"/>
      <c r="O22" s="225"/>
      <c r="P22" s="150">
        <f t="shared" si="2"/>
        <v>0</v>
      </c>
      <c r="Q22" s="151">
        <f t="shared" si="3"/>
        <v>0</v>
      </c>
      <c r="R22" s="152">
        <f t="shared" si="4"/>
        <v>0</v>
      </c>
      <c r="S22" s="153" t="str">
        <f>IF('ΓΛ 44Ν(LEAVE) Ιαν 2023-... '!$S16="ΓΛ44 ΙΖ",'ΓΛ 44Ν(LEAVE) Ιαν 2023-... '!N16,"")</f>
        <v/>
      </c>
      <c r="T22" s="415" t="str">
        <f>IF(AND(G22&lt;&gt;"",MONTH(G22)&gt;=3,'ΓΛ 44Ν(LEAVE) Ιαν 2023-... '!F16="ΝΑΙ"),"Για Αξιωματούχους από 1/3/19  χρησιμοποιείστε το έντυπο ΓΛ44Β",+IF(Q22="N/A","Η κλίμακα αυτή έχει καταργηθεί",""))</f>
        <v/>
      </c>
      <c r="U22" s="416"/>
      <c r="V22" s="416"/>
      <c r="W22" s="416"/>
      <c r="X22" s="416"/>
      <c r="Y22" s="111" t="b">
        <f>+IF(AND('ΓΛ44Β (Αξιωμ) Ιαν 2020-Δεκ2 (2)'!I17&lt;&gt;"",'ΓΛ44Β (Αξιωμ) Ιαν 2020-Δεκ2 (2)'!M17=""),FALSE,TRUE)</f>
        <v>1</v>
      </c>
    </row>
    <row r="23" spans="1:25" ht="18" customHeight="1" x14ac:dyDescent="0.25">
      <c r="A23" s="154">
        <v>9</v>
      </c>
      <c r="B23" s="296" t="str">
        <f>IF('ΓΛ 44Ν(LEAVE) Ιαν 2023-... '!$S17="ΓΛ44 ΙΖ",'ΓΛ 44Ν(LEAVE) Ιαν 2023-... '!B17,"")</f>
        <v/>
      </c>
      <c r="C23" s="296" t="str">
        <f>IF('ΓΛ 44Ν(LEAVE) Ιαν 2023-... '!$S17="ΓΛ44 ΙΖ",'ΓΛ 44Ν(LEAVE) Ιαν 2023-... '!C17,"")</f>
        <v/>
      </c>
      <c r="D23" s="417" t="str">
        <f>IF('ΓΛ 44Ν(LEAVE) Ιαν 2023-... '!$S17="ΓΛ44 ΙΖ",'ΓΛ 44Ν(LEAVE) Ιαν 2023-... '!D17,"")</f>
        <v/>
      </c>
      <c r="E23" s="418"/>
      <c r="F23" s="419"/>
      <c r="G23" s="305"/>
      <c r="H23" s="147"/>
      <c r="I23" s="148" t="str">
        <f t="shared" si="0"/>
        <v/>
      </c>
      <c r="J23" s="149" t="str">
        <f t="shared" si="1"/>
        <v/>
      </c>
      <c r="K23" s="222"/>
      <c r="L23" s="223"/>
      <c r="M23" s="223"/>
      <c r="N23" s="224"/>
      <c r="O23" s="225"/>
      <c r="P23" s="150">
        <f t="shared" si="2"/>
        <v>0</v>
      </c>
      <c r="Q23" s="151">
        <f t="shared" si="3"/>
        <v>0</v>
      </c>
      <c r="R23" s="152">
        <f t="shared" si="4"/>
        <v>0</v>
      </c>
      <c r="S23" s="153" t="str">
        <f>IF('ΓΛ 44Ν(LEAVE) Ιαν 2023-... '!$S17="ΓΛ44 ΙΖ",'ΓΛ 44Ν(LEAVE) Ιαν 2023-... '!N17,"")</f>
        <v/>
      </c>
      <c r="T23" s="415" t="str">
        <f>IF(AND(G23&lt;&gt;"",MONTH(G23)&gt;=3,'ΓΛ 44Ν(LEAVE) Ιαν 2023-... '!F17="ΝΑΙ"),"Για Αξιωματούχους από 1/3/19  χρησιμοποιείστε το έντυπο ΓΛ44Β",+IF(Q23="N/A","Η κλίμακα αυτή έχει καταργηθεί",""))</f>
        <v/>
      </c>
      <c r="U23" s="416"/>
      <c r="V23" s="416"/>
      <c r="W23" s="416"/>
      <c r="X23" s="416"/>
      <c r="Y23" s="111" t="b">
        <f>+IF(AND('ΓΛ44Β (Αξιωμ) Ιαν 2020-Δεκ2 (2)'!I18&lt;&gt;"",'ΓΛ44Β (Αξιωμ) Ιαν 2020-Δεκ2 (2)'!M18=""),FALSE,TRUE)</f>
        <v>1</v>
      </c>
    </row>
    <row r="24" spans="1:25" ht="18" customHeight="1" x14ac:dyDescent="0.25">
      <c r="A24" s="154">
        <v>10</v>
      </c>
      <c r="B24" s="296" t="str">
        <f>IF('ΓΛ 44Ν(LEAVE) Ιαν 2023-... '!$S18="ΓΛ44 ΙΖ",'ΓΛ 44Ν(LEAVE) Ιαν 2023-... '!B18,"")</f>
        <v/>
      </c>
      <c r="C24" s="296" t="str">
        <f>IF('ΓΛ 44Ν(LEAVE) Ιαν 2023-... '!$S18="ΓΛ44 ΙΖ",'ΓΛ 44Ν(LEAVE) Ιαν 2023-... '!C18,"")</f>
        <v/>
      </c>
      <c r="D24" s="417" t="str">
        <f>IF('ΓΛ 44Ν(LEAVE) Ιαν 2023-... '!$S18="ΓΛ44 ΙΖ",'ΓΛ 44Ν(LEAVE) Ιαν 2023-... '!D18,"")</f>
        <v/>
      </c>
      <c r="E24" s="418"/>
      <c r="F24" s="419"/>
      <c r="G24" s="305"/>
      <c r="H24" s="147"/>
      <c r="I24" s="148" t="str">
        <f t="shared" si="0"/>
        <v/>
      </c>
      <c r="J24" s="149" t="str">
        <f t="shared" si="1"/>
        <v/>
      </c>
      <c r="K24" s="222"/>
      <c r="L24" s="223"/>
      <c r="M24" s="223"/>
      <c r="N24" s="224"/>
      <c r="O24" s="225"/>
      <c r="P24" s="150">
        <f t="shared" si="2"/>
        <v>0</v>
      </c>
      <c r="Q24" s="151">
        <f t="shared" si="3"/>
        <v>0</v>
      </c>
      <c r="R24" s="152">
        <f t="shared" si="4"/>
        <v>0</v>
      </c>
      <c r="S24" s="153" t="str">
        <f>IF('ΓΛ 44Ν(LEAVE) Ιαν 2023-... '!$S18="ΓΛ44 ΙΖ",'ΓΛ 44Ν(LEAVE) Ιαν 2023-... '!N18,"")</f>
        <v/>
      </c>
      <c r="T24" s="415" t="str">
        <f>IF(AND(G24&lt;&gt;"",MONTH(G24)&gt;=3,'ΓΛ 44Ν(LEAVE) Ιαν 2023-... '!F18="ΝΑΙ"),"Για Αξιωματούχους από 1/3/19  χρησιμοποιείστε το έντυπο ΓΛ44Β",+IF(Q24="N/A","Η κλίμακα αυτή έχει καταργηθεί",""))</f>
        <v/>
      </c>
      <c r="U24" s="416"/>
      <c r="V24" s="416"/>
      <c r="W24" s="416"/>
      <c r="X24" s="416"/>
      <c r="Y24" s="111" t="b">
        <f>+IF(AND('ΓΛ44Β (Αξιωμ) Ιαν 2020-Δεκ2 (2)'!I19&lt;&gt;"",'ΓΛ44Β (Αξιωμ) Ιαν 2020-Δεκ2 (2)'!M19=""),FALSE,TRUE)</f>
        <v>1</v>
      </c>
    </row>
    <row r="25" spans="1:25" ht="18" customHeight="1" x14ac:dyDescent="0.25">
      <c r="A25" s="154">
        <v>11</v>
      </c>
      <c r="B25" s="296" t="str">
        <f>IF('ΓΛ 44Ν(LEAVE) Ιαν 2023-... '!$S19="ΓΛ44 ΙΖ",'ΓΛ 44Ν(LEAVE) Ιαν 2023-... '!B19,"")</f>
        <v/>
      </c>
      <c r="C25" s="296" t="str">
        <f>IF('ΓΛ 44Ν(LEAVE) Ιαν 2023-... '!$S19="ΓΛ44 ΙΖ",'ΓΛ 44Ν(LEAVE) Ιαν 2023-... '!C19,"")</f>
        <v/>
      </c>
      <c r="D25" s="417" t="str">
        <f>IF('ΓΛ 44Ν(LEAVE) Ιαν 2023-... '!$S19="ΓΛ44 ΙΖ",'ΓΛ 44Ν(LEAVE) Ιαν 2023-... '!D19,"")</f>
        <v/>
      </c>
      <c r="E25" s="418"/>
      <c r="F25" s="419"/>
      <c r="G25" s="305"/>
      <c r="H25" s="147"/>
      <c r="I25" s="148" t="str">
        <f t="shared" si="0"/>
        <v/>
      </c>
      <c r="J25" s="149" t="str">
        <f t="shared" si="1"/>
        <v/>
      </c>
      <c r="K25" s="222"/>
      <c r="L25" s="223"/>
      <c r="M25" s="223"/>
      <c r="N25" s="224"/>
      <c r="O25" s="225"/>
      <c r="P25" s="150">
        <f t="shared" si="2"/>
        <v>0</v>
      </c>
      <c r="Q25" s="151">
        <f t="shared" si="3"/>
        <v>0</v>
      </c>
      <c r="R25" s="152">
        <f t="shared" si="4"/>
        <v>0</v>
      </c>
      <c r="S25" s="153" t="str">
        <f>IF('ΓΛ 44Ν(LEAVE) Ιαν 2023-... '!$S19="ΓΛ44 ΙΖ",'ΓΛ 44Ν(LEAVE) Ιαν 2023-... '!N19,"")</f>
        <v/>
      </c>
      <c r="T25" s="415" t="str">
        <f>IF(AND(G25&lt;&gt;"",MONTH(G25)&gt;=3,'ΓΛ 44Ν(LEAVE) Ιαν 2023-... '!F19="ΝΑΙ"),"Για Αξιωματούχους από 1/3/19  χρησιμοποιείστε το έντυπο ΓΛ44Β",+IF(Q25="N/A","Η κλίμακα αυτή έχει καταργηθεί",""))</f>
        <v/>
      </c>
      <c r="U25" s="416"/>
      <c r="V25" s="416"/>
      <c r="W25" s="416"/>
      <c r="X25" s="416"/>
      <c r="Y25" s="111" t="b">
        <f>+IF(AND('ΓΛ44Β (Αξιωμ) Ιαν 2020-Δεκ2 (2)'!I20&lt;&gt;"",'ΓΛ44Β (Αξιωμ) Ιαν 2020-Δεκ2 (2)'!M20=""),FALSE,TRUE)</f>
        <v>1</v>
      </c>
    </row>
    <row r="26" spans="1:25" ht="18" customHeight="1" x14ac:dyDescent="0.25">
      <c r="A26" s="154">
        <v>12</v>
      </c>
      <c r="B26" s="296" t="str">
        <f>IF('ΓΛ 44Ν(LEAVE) Ιαν 2023-... '!$S20="ΓΛ44 ΙΖ",'ΓΛ 44Ν(LEAVE) Ιαν 2023-... '!B20,"")</f>
        <v/>
      </c>
      <c r="C26" s="296" t="str">
        <f>IF('ΓΛ 44Ν(LEAVE) Ιαν 2023-... '!$S20="ΓΛ44 ΙΖ",'ΓΛ 44Ν(LEAVE) Ιαν 2023-... '!C20,"")</f>
        <v/>
      </c>
      <c r="D26" s="417" t="str">
        <f>IF('ΓΛ 44Ν(LEAVE) Ιαν 2023-... '!$S20="ΓΛ44 ΙΖ",'ΓΛ 44Ν(LEAVE) Ιαν 2023-... '!D20,"")</f>
        <v/>
      </c>
      <c r="E26" s="418"/>
      <c r="F26" s="419"/>
      <c r="G26" s="305"/>
      <c r="H26" s="147"/>
      <c r="I26" s="148" t="str">
        <f t="shared" si="0"/>
        <v/>
      </c>
      <c r="J26" s="149" t="str">
        <f t="shared" si="1"/>
        <v/>
      </c>
      <c r="K26" s="222"/>
      <c r="L26" s="223"/>
      <c r="M26" s="223"/>
      <c r="N26" s="224"/>
      <c r="O26" s="225"/>
      <c r="P26" s="150">
        <f t="shared" si="2"/>
        <v>0</v>
      </c>
      <c r="Q26" s="151">
        <f t="shared" si="3"/>
        <v>0</v>
      </c>
      <c r="R26" s="152">
        <f t="shared" si="4"/>
        <v>0</v>
      </c>
      <c r="S26" s="153" t="str">
        <f>IF('ΓΛ 44Ν(LEAVE) Ιαν 2023-... '!$S20="ΓΛ44 ΙΖ",'ΓΛ 44Ν(LEAVE) Ιαν 2023-... '!N20,"")</f>
        <v/>
      </c>
      <c r="T26" s="415" t="str">
        <f>IF(AND(G26&lt;&gt;"",MONTH(G26)&gt;=3,'ΓΛ 44Ν(LEAVE) Ιαν 2023-... '!F20="ΝΑΙ"),"Για Αξιωματούχους από 1/3/19  χρησιμοποιείστε το έντυπο ΓΛ44Β",+IF(Q26="N/A","Η κλίμακα αυτή έχει καταργηθεί",""))</f>
        <v/>
      </c>
      <c r="U26" s="416"/>
      <c r="V26" s="416"/>
      <c r="W26" s="416"/>
      <c r="X26" s="416"/>
      <c r="Y26" s="111" t="b">
        <f>+IF(AND('ΓΛ44Β (Αξιωμ) Ιαν 2020-Δεκ2 (2)'!I21&lt;&gt;"",'ΓΛ44Β (Αξιωμ) Ιαν 2020-Δεκ2 (2)'!M21=""),FALSE,TRUE)</f>
        <v>1</v>
      </c>
    </row>
    <row r="27" spans="1:25" ht="18" customHeight="1" x14ac:dyDescent="0.25">
      <c r="A27" s="154">
        <v>13</v>
      </c>
      <c r="B27" s="296" t="str">
        <f>IF('ΓΛ 44Ν(LEAVE) Ιαν 2023-... '!$S21="ΓΛ44 ΙΖ",'ΓΛ 44Ν(LEAVE) Ιαν 2023-... '!B21,"")</f>
        <v/>
      </c>
      <c r="C27" s="296" t="str">
        <f>IF('ΓΛ 44Ν(LEAVE) Ιαν 2023-... '!$S21="ΓΛ44 ΙΖ",'ΓΛ 44Ν(LEAVE) Ιαν 2023-... '!C21,"")</f>
        <v/>
      </c>
      <c r="D27" s="417" t="str">
        <f>IF('ΓΛ 44Ν(LEAVE) Ιαν 2023-... '!$S21="ΓΛ44 ΙΖ",'ΓΛ 44Ν(LEAVE) Ιαν 2023-... '!D21,"")</f>
        <v/>
      </c>
      <c r="E27" s="418"/>
      <c r="F27" s="419"/>
      <c r="G27" s="305"/>
      <c r="H27" s="147"/>
      <c r="I27" s="148" t="str">
        <f t="shared" si="0"/>
        <v/>
      </c>
      <c r="J27" s="149" t="str">
        <f t="shared" si="1"/>
        <v/>
      </c>
      <c r="K27" s="222"/>
      <c r="L27" s="223"/>
      <c r="M27" s="223"/>
      <c r="N27" s="224"/>
      <c r="O27" s="225"/>
      <c r="P27" s="150">
        <f t="shared" si="2"/>
        <v>0</v>
      </c>
      <c r="Q27" s="151">
        <f t="shared" si="3"/>
        <v>0</v>
      </c>
      <c r="R27" s="152">
        <f t="shared" si="4"/>
        <v>0</v>
      </c>
      <c r="S27" s="153" t="str">
        <f>IF('ΓΛ 44Ν(LEAVE) Ιαν 2023-... '!$S21="ΓΛ44 ΙΖ",'ΓΛ 44Ν(LEAVE) Ιαν 2023-... '!N21,"")</f>
        <v/>
      </c>
      <c r="T27" s="415" t="str">
        <f>IF(AND(G27&lt;&gt;"",MONTH(G27)&gt;=3,'ΓΛ 44Ν(LEAVE) Ιαν 2023-... '!F21="ΝΑΙ"),"Για Αξιωματούχους από 1/3/19  χρησιμοποιείστε το έντυπο ΓΛ44Β",+IF(Q27="N/A","Η κλίμακα αυτή έχει καταργηθεί",""))</f>
        <v/>
      </c>
      <c r="U27" s="416"/>
      <c r="V27" s="416"/>
      <c r="W27" s="416"/>
      <c r="X27" s="416"/>
      <c r="Y27" s="111" t="b">
        <f>+IF(AND('ΓΛ44Β (Αξιωμ) Ιαν 2020-Δεκ2 (2)'!I22&lt;&gt;"",'ΓΛ44Β (Αξιωμ) Ιαν 2020-Δεκ2 (2)'!M22=""),FALSE,TRUE)</f>
        <v>1</v>
      </c>
    </row>
    <row r="28" spans="1:25" ht="18" customHeight="1" x14ac:dyDescent="0.25">
      <c r="A28" s="154">
        <v>14</v>
      </c>
      <c r="B28" s="296" t="str">
        <f>IF('ΓΛ 44Ν(LEAVE) Ιαν 2023-... '!$S22="ΓΛ44 ΙΖ",'ΓΛ 44Ν(LEAVE) Ιαν 2023-... '!B22,"")</f>
        <v/>
      </c>
      <c r="C28" s="296" t="str">
        <f>IF('ΓΛ 44Ν(LEAVE) Ιαν 2023-... '!$S22="ΓΛ44 ΙΖ",'ΓΛ 44Ν(LEAVE) Ιαν 2023-... '!C22,"")</f>
        <v/>
      </c>
      <c r="D28" s="417" t="str">
        <f>IF('ΓΛ 44Ν(LEAVE) Ιαν 2023-... '!$S22="ΓΛ44 ΙΖ",'ΓΛ 44Ν(LEAVE) Ιαν 2023-... '!D22,"")</f>
        <v/>
      </c>
      <c r="E28" s="418"/>
      <c r="F28" s="419"/>
      <c r="G28" s="305"/>
      <c r="H28" s="147"/>
      <c r="I28" s="148" t="str">
        <f t="shared" si="0"/>
        <v/>
      </c>
      <c r="J28" s="149" t="str">
        <f t="shared" si="1"/>
        <v/>
      </c>
      <c r="K28" s="222"/>
      <c r="L28" s="223"/>
      <c r="M28" s="223"/>
      <c r="N28" s="224"/>
      <c r="O28" s="225"/>
      <c r="P28" s="150">
        <f t="shared" si="2"/>
        <v>0</v>
      </c>
      <c r="Q28" s="151">
        <f t="shared" si="3"/>
        <v>0</v>
      </c>
      <c r="R28" s="152">
        <f t="shared" si="4"/>
        <v>0</v>
      </c>
      <c r="S28" s="153" t="str">
        <f>IF('ΓΛ 44Ν(LEAVE) Ιαν 2023-... '!$S22="ΓΛ44 ΙΖ",'ΓΛ 44Ν(LEAVE) Ιαν 2023-... '!N22,"")</f>
        <v/>
      </c>
      <c r="T28" s="415" t="str">
        <f>IF(AND(G28&lt;&gt;"",MONTH(G28)&gt;=3,'ΓΛ 44Ν(LEAVE) Ιαν 2023-... '!F22="ΝΑΙ"),"Για Αξιωματούχους από 1/3/19  χρησιμοποιείστε το έντυπο ΓΛ44Β",+IF(Q28="N/A","Η κλίμακα αυτή έχει καταργηθεί",""))</f>
        <v/>
      </c>
      <c r="U28" s="416"/>
      <c r="V28" s="416"/>
      <c r="W28" s="416"/>
      <c r="X28" s="416"/>
      <c r="Y28" s="111" t="b">
        <f>+IF(AND('ΓΛ44Β (Αξιωμ) Ιαν 2020-Δεκ2 (2)'!I23&lt;&gt;"",'ΓΛ44Β (Αξιωμ) Ιαν 2020-Δεκ2 (2)'!M23=""),FALSE,TRUE)</f>
        <v>1</v>
      </c>
    </row>
    <row r="29" spans="1:25" ht="18" customHeight="1" x14ac:dyDescent="0.25">
      <c r="A29" s="154">
        <v>15</v>
      </c>
      <c r="B29" s="296" t="str">
        <f>IF('ΓΛ 44Ν(LEAVE) Ιαν 2023-... '!$S23="ΓΛ44 ΙΖ",'ΓΛ 44Ν(LEAVE) Ιαν 2023-... '!B23,"")</f>
        <v/>
      </c>
      <c r="C29" s="296" t="str">
        <f>IF('ΓΛ 44Ν(LEAVE) Ιαν 2023-... '!$S23="ΓΛ44 ΙΖ",'ΓΛ 44Ν(LEAVE) Ιαν 2023-... '!C23,"")</f>
        <v/>
      </c>
      <c r="D29" s="417" t="str">
        <f>IF('ΓΛ 44Ν(LEAVE) Ιαν 2023-... '!$S23="ΓΛ44 ΙΖ",'ΓΛ 44Ν(LEAVE) Ιαν 2023-... '!D23,"")</f>
        <v/>
      </c>
      <c r="E29" s="418"/>
      <c r="F29" s="419"/>
      <c r="G29" s="305"/>
      <c r="H29" s="147"/>
      <c r="I29" s="148" t="str">
        <f t="shared" si="0"/>
        <v/>
      </c>
      <c r="J29" s="149" t="str">
        <f t="shared" si="1"/>
        <v/>
      </c>
      <c r="K29" s="222"/>
      <c r="L29" s="223"/>
      <c r="M29" s="223"/>
      <c r="N29" s="224"/>
      <c r="O29" s="225"/>
      <c r="P29" s="150">
        <f t="shared" si="2"/>
        <v>0</v>
      </c>
      <c r="Q29" s="151">
        <f t="shared" si="3"/>
        <v>0</v>
      </c>
      <c r="R29" s="152">
        <f t="shared" si="4"/>
        <v>0</v>
      </c>
      <c r="S29" s="153" t="str">
        <f>IF('ΓΛ 44Ν(LEAVE) Ιαν 2023-... '!$S23="ΓΛ44 ΙΖ",'ΓΛ 44Ν(LEAVE) Ιαν 2023-... '!N23,"")</f>
        <v/>
      </c>
      <c r="T29" s="415" t="str">
        <f>IF(AND(G29&lt;&gt;"",MONTH(G29)&gt;=3,'ΓΛ 44Ν(LEAVE) Ιαν 2023-... '!F23="ΝΑΙ"),"Για Αξιωματούχους από 1/3/19  χρησιμοποιείστε το έντυπο ΓΛ44Β",+IF(Q29="N/A","Η κλίμακα αυτή έχει καταργηθεί",""))</f>
        <v/>
      </c>
      <c r="U29" s="416"/>
      <c r="V29" s="416"/>
      <c r="W29" s="416"/>
      <c r="X29" s="416"/>
      <c r="Y29" s="111" t="b">
        <f>+IF(AND('ΓΛ44Β (Αξιωμ) Ιαν 2020-Δεκ2 (2)'!I24&lt;&gt;"",'ΓΛ44Β (Αξιωμ) Ιαν 2020-Δεκ2 (2)'!M24=""),FALSE,TRUE)</f>
        <v>1</v>
      </c>
    </row>
    <row r="30" spans="1:25" ht="18" customHeight="1" x14ac:dyDescent="0.25">
      <c r="A30" s="154">
        <v>16</v>
      </c>
      <c r="B30" s="296" t="str">
        <f>IF('ΓΛ 44Ν(LEAVE) Ιαν 2023-... '!$S24="ΓΛ44 ΙΖ",'ΓΛ 44Ν(LEAVE) Ιαν 2023-... '!B24,"")</f>
        <v/>
      </c>
      <c r="C30" s="296" t="str">
        <f>IF('ΓΛ 44Ν(LEAVE) Ιαν 2023-... '!$S24="ΓΛ44 ΙΖ",'ΓΛ 44Ν(LEAVE) Ιαν 2023-... '!C24,"")</f>
        <v/>
      </c>
      <c r="D30" s="417" t="str">
        <f>IF('ΓΛ 44Ν(LEAVE) Ιαν 2023-... '!$S24="ΓΛ44 ΙΖ",'ΓΛ 44Ν(LEAVE) Ιαν 2023-... '!D24,"")</f>
        <v/>
      </c>
      <c r="E30" s="418"/>
      <c r="F30" s="419"/>
      <c r="G30" s="305"/>
      <c r="H30" s="147"/>
      <c r="I30" s="148" t="str">
        <f t="shared" si="0"/>
        <v/>
      </c>
      <c r="J30" s="149" t="str">
        <f t="shared" si="1"/>
        <v/>
      </c>
      <c r="K30" s="222"/>
      <c r="L30" s="223"/>
      <c r="M30" s="223"/>
      <c r="N30" s="224"/>
      <c r="O30" s="225"/>
      <c r="P30" s="150">
        <f t="shared" si="2"/>
        <v>0</v>
      </c>
      <c r="Q30" s="151">
        <f t="shared" si="3"/>
        <v>0</v>
      </c>
      <c r="R30" s="152">
        <f t="shared" si="4"/>
        <v>0</v>
      </c>
      <c r="S30" s="153" t="str">
        <f>IF('ΓΛ 44Ν(LEAVE) Ιαν 2023-... '!$S24="ΓΛ44 ΙΖ",'ΓΛ 44Ν(LEAVE) Ιαν 2023-... '!N24,"")</f>
        <v/>
      </c>
      <c r="T30" s="415" t="str">
        <f>IF(AND(G30&lt;&gt;"",MONTH(G30)&gt;=3,'ΓΛ 44Ν(LEAVE) Ιαν 2023-... '!F24="ΝΑΙ"),"Για Αξιωματούχους από 1/3/19  χρησιμοποιείστε το έντυπο ΓΛ44Β",+IF(Q30="N/A","Η κλίμακα αυτή έχει καταργηθεί",""))</f>
        <v/>
      </c>
      <c r="U30" s="416"/>
      <c r="V30" s="416"/>
      <c r="W30" s="416"/>
      <c r="X30" s="416"/>
      <c r="Y30" s="111" t="b">
        <f>+IF(AND('ΓΛ44Β (Αξιωμ) Ιαν 2020-Δεκ2 (2)'!I25&lt;&gt;"",'ΓΛ44Β (Αξιωμ) Ιαν 2020-Δεκ2 (2)'!M25=""),FALSE,TRUE)</f>
        <v>1</v>
      </c>
    </row>
    <row r="31" spans="1:25" ht="18" customHeight="1" x14ac:dyDescent="0.25">
      <c r="A31" s="154">
        <v>17</v>
      </c>
      <c r="B31" s="296" t="str">
        <f>IF('ΓΛ 44Ν(LEAVE) Ιαν 2023-... '!$S25="ΓΛ44 ΙΖ",'ΓΛ 44Ν(LEAVE) Ιαν 2023-... '!B25,"")</f>
        <v/>
      </c>
      <c r="C31" s="296" t="str">
        <f>IF('ΓΛ 44Ν(LEAVE) Ιαν 2023-... '!$S25="ΓΛ44 ΙΖ",'ΓΛ 44Ν(LEAVE) Ιαν 2023-... '!C25,"")</f>
        <v/>
      </c>
      <c r="D31" s="417" t="str">
        <f>IF('ΓΛ 44Ν(LEAVE) Ιαν 2023-... '!$S25="ΓΛ44 ΙΖ",'ΓΛ 44Ν(LEAVE) Ιαν 2023-... '!D25,"")</f>
        <v/>
      </c>
      <c r="E31" s="418"/>
      <c r="F31" s="419"/>
      <c r="G31" s="305"/>
      <c r="H31" s="147"/>
      <c r="I31" s="148" t="str">
        <f t="shared" si="0"/>
        <v/>
      </c>
      <c r="J31" s="149" t="str">
        <f t="shared" si="1"/>
        <v/>
      </c>
      <c r="K31" s="222"/>
      <c r="L31" s="223"/>
      <c r="M31" s="223"/>
      <c r="N31" s="224"/>
      <c r="O31" s="225"/>
      <c r="P31" s="150">
        <f t="shared" si="2"/>
        <v>0</v>
      </c>
      <c r="Q31" s="151">
        <f t="shared" si="3"/>
        <v>0</v>
      </c>
      <c r="R31" s="152">
        <f t="shared" si="4"/>
        <v>0</v>
      </c>
      <c r="S31" s="153" t="str">
        <f>IF('ΓΛ 44Ν(LEAVE) Ιαν 2023-... '!$S25="ΓΛ44 ΙΖ",'ΓΛ 44Ν(LEAVE) Ιαν 2023-... '!N25,"")</f>
        <v/>
      </c>
      <c r="T31" s="415" t="str">
        <f>IF(AND(G31&lt;&gt;"",MONTH(G31)&gt;=3,'ΓΛ 44Ν(LEAVE) Ιαν 2023-... '!F25="ΝΑΙ"),"Για Αξιωματούχους από 1/3/19  χρησιμοποιείστε το έντυπο ΓΛ44Β",+IF(Q31="N/A","Η κλίμακα αυτή έχει καταργηθεί",""))</f>
        <v/>
      </c>
      <c r="U31" s="416"/>
      <c r="V31" s="416"/>
      <c r="W31" s="416"/>
      <c r="X31" s="416"/>
      <c r="Y31" s="111" t="b">
        <f>+IF(AND('ΓΛ44Β (Αξιωμ) Ιαν 2020-Δεκ2 (2)'!I26&lt;&gt;"",'ΓΛ44Β (Αξιωμ) Ιαν 2020-Δεκ2 (2)'!M26=""),FALSE,TRUE)</f>
        <v>1</v>
      </c>
    </row>
    <row r="32" spans="1:25" ht="18" customHeight="1" x14ac:dyDescent="0.25">
      <c r="A32" s="155">
        <v>18</v>
      </c>
      <c r="B32" s="296" t="str">
        <f>IF('ΓΛ 44Ν(LEAVE) Ιαν 2023-... '!$S26="ΓΛ44 ΙΖ",'ΓΛ 44Ν(LEAVE) Ιαν 2023-... '!B26,"")</f>
        <v/>
      </c>
      <c r="C32" s="296" t="str">
        <f>IF('ΓΛ 44Ν(LEAVE) Ιαν 2023-... '!$S26="ΓΛ44 ΙΖ",'ΓΛ 44Ν(LEAVE) Ιαν 2023-... '!C26,"")</f>
        <v/>
      </c>
      <c r="D32" s="466" t="str">
        <f>IF('ΓΛ 44Ν(LEAVE) Ιαν 2023-... '!$S26="ΓΛ44 ΙΖ",'ΓΛ 44Ν(LEAVE) Ιαν 2023-... '!D26,"")</f>
        <v/>
      </c>
      <c r="E32" s="467"/>
      <c r="F32" s="468"/>
      <c r="G32" s="305"/>
      <c r="H32" s="147"/>
      <c r="I32" s="148" t="str">
        <f t="shared" si="0"/>
        <v/>
      </c>
      <c r="J32" s="149" t="str">
        <f t="shared" si="1"/>
        <v/>
      </c>
      <c r="K32" s="226"/>
      <c r="L32" s="223"/>
      <c r="M32" s="223"/>
      <c r="N32" s="224"/>
      <c r="O32" s="225"/>
      <c r="P32" s="150">
        <f t="shared" si="2"/>
        <v>0</v>
      </c>
      <c r="Q32" s="151">
        <f t="shared" si="3"/>
        <v>0</v>
      </c>
      <c r="R32" s="152">
        <f t="shared" si="4"/>
        <v>0</v>
      </c>
      <c r="S32" s="153" t="str">
        <f>IF('ΓΛ 44Ν(LEAVE) Ιαν 2023-... '!$S26="ΓΛ44 ΙΖ",'ΓΛ 44Ν(LEAVE) Ιαν 2023-... '!N26,"")</f>
        <v/>
      </c>
      <c r="T32" s="415" t="str">
        <f>IF(AND(G32&lt;&gt;"",MONTH(G32)&gt;=3,'ΓΛ 44Ν(LEAVE) Ιαν 2023-... '!F26="ΝΑΙ"),"Για Αξιωματούχους από 1/3/19  χρησιμοποιείστε το έντυπο ΓΛ44Β",+IF(Q32="N/A","Η κλίμακα αυτή έχει καταργηθεί",""))</f>
        <v/>
      </c>
      <c r="U32" s="416"/>
      <c r="V32" s="416"/>
      <c r="W32" s="416"/>
      <c r="X32" s="416"/>
      <c r="Y32" s="111" t="b">
        <f>+IF(AND('ΓΛ44Β (Αξιωμ) Ιαν 2020-Δεκ2 (2)'!I27&lt;&gt;"",'ΓΛ44Β (Αξιωμ) Ιαν 2020-Δεκ2 (2)'!M27=""),FALSE,TRUE)</f>
        <v>1</v>
      </c>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algorithmName="SHA-512" hashValue="QTaWQKE9Klaz2rGLyRbqx81276ibfuGEFnJltY8AqnhQlonQwM88BSKWUOeJh7rDjvi9EQdJn/n0E+tpJQlOow==" saltValue="S0hYpjrQyKkVOoY8iL0psA==" spinCount="100000" sheet="1" selectLockedCells="1"/>
  <autoFilter ref="B39:D2315" xr:uid="{00000000-0009-0000-0000-00000E000000}"/>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O34:R34"/>
    <mergeCell ref="D30:F30"/>
    <mergeCell ref="T30:X30"/>
    <mergeCell ref="D31:F31"/>
    <mergeCell ref="T31:X31"/>
    <mergeCell ref="D32:F32"/>
    <mergeCell ref="T32:X32"/>
    <mergeCell ref="D27:F27"/>
    <mergeCell ref="T27:X27"/>
    <mergeCell ref="D28:F28"/>
    <mergeCell ref="T28:X28"/>
    <mergeCell ref="D29:F29"/>
    <mergeCell ref="T29:X29"/>
    <mergeCell ref="D24:F24"/>
    <mergeCell ref="T24:X24"/>
    <mergeCell ref="D25:F25"/>
    <mergeCell ref="T25:X25"/>
    <mergeCell ref="D26:F26"/>
    <mergeCell ref="T26:X26"/>
    <mergeCell ref="D21:F21"/>
    <mergeCell ref="T21:X21"/>
    <mergeCell ref="D22:F22"/>
    <mergeCell ref="T22:X22"/>
    <mergeCell ref="D23:F23"/>
    <mergeCell ref="T23:X23"/>
    <mergeCell ref="D18:F18"/>
    <mergeCell ref="T18:X18"/>
    <mergeCell ref="D19:F19"/>
    <mergeCell ref="T19:X19"/>
    <mergeCell ref="D20:F20"/>
    <mergeCell ref="T20:X20"/>
    <mergeCell ref="H14:J14"/>
    <mergeCell ref="D15:F15"/>
    <mergeCell ref="T15:X15"/>
    <mergeCell ref="D16:F16"/>
    <mergeCell ref="T16:X16"/>
    <mergeCell ref="D17:F17"/>
    <mergeCell ref="T17:X17"/>
    <mergeCell ref="A12:S12"/>
    <mergeCell ref="A13:A14"/>
    <mergeCell ref="B13:B14"/>
    <mergeCell ref="C13:C14"/>
    <mergeCell ref="D13:F14"/>
    <mergeCell ref="G13:J13"/>
    <mergeCell ref="K13:O13"/>
    <mergeCell ref="P13:P14"/>
    <mergeCell ref="Q13:Q14"/>
    <mergeCell ref="R13:S13"/>
    <mergeCell ref="O9:S9"/>
    <mergeCell ref="A10:C11"/>
    <mergeCell ref="D10:G11"/>
    <mergeCell ref="H10:K11"/>
    <mergeCell ref="M10:N11"/>
    <mergeCell ref="O10:S11"/>
    <mergeCell ref="A7:B7"/>
    <mergeCell ref="D7:G7"/>
    <mergeCell ref="H7:J7"/>
    <mergeCell ref="K7:M7"/>
    <mergeCell ref="A9:C9"/>
    <mergeCell ref="D9:G9"/>
    <mergeCell ref="A4:G4"/>
    <mergeCell ref="H4:J5"/>
    <mergeCell ref="K4:M5"/>
    <mergeCell ref="N4:N6"/>
    <mergeCell ref="O4:O6"/>
    <mergeCell ref="P4:S5"/>
    <mergeCell ref="A5:G5"/>
    <mergeCell ref="A6:G6"/>
    <mergeCell ref="A1:G2"/>
    <mergeCell ref="H1:M1"/>
    <mergeCell ref="O1:S1"/>
    <mergeCell ref="O2:S2"/>
    <mergeCell ref="A3:G3"/>
    <mergeCell ref="H3:S3"/>
  </mergeCells>
  <conditionalFormatting sqref="S33">
    <cfRule type="cellIs" dxfId="85" priority="86" stopIfTrue="1" operator="equal">
      <formula>"Λίρες"</formula>
    </cfRule>
    <cfRule type="cellIs" dxfId="84" priority="87" stopIfTrue="1" operator="equal">
      <formula>"Ευρώ"</formula>
    </cfRule>
  </conditionalFormatting>
  <conditionalFormatting sqref="M10">
    <cfRule type="cellIs" dxfId="83" priority="85" stopIfTrue="1" operator="greaterThan">
      <formula>0</formula>
    </cfRule>
  </conditionalFormatting>
  <conditionalFormatting sqref="R37 H33 M37:O37 K33:S33">
    <cfRule type="cellIs" dxfId="82" priority="84" stopIfTrue="1" operator="equal">
      <formula>0</formula>
    </cfRule>
  </conditionalFormatting>
  <conditionalFormatting sqref="G14:J14">
    <cfRule type="expression" dxfId="81" priority="83" stopIfTrue="1">
      <formula>G15&gt;0</formula>
    </cfRule>
  </conditionalFormatting>
  <conditionalFormatting sqref="D9">
    <cfRule type="expression" dxfId="80" priority="80" stopIfTrue="1">
      <formula>M10&gt;0</formula>
    </cfRule>
    <cfRule type="expression" dxfId="79" priority="81" stopIfTrue="1">
      <formula>M10&gt;" "</formula>
    </cfRule>
    <cfRule type="expression" dxfId="78" priority="82" stopIfTrue="1">
      <formula>M10&gt;A</formula>
    </cfRule>
  </conditionalFormatting>
  <conditionalFormatting sqref="D7">
    <cfRule type="expression" dxfId="77" priority="77" stopIfTrue="1">
      <formula>M10&gt;0</formula>
    </cfRule>
    <cfRule type="expression" dxfId="76" priority="78" stopIfTrue="1">
      <formula>M10&gt;" "</formula>
    </cfRule>
    <cfRule type="expression" dxfId="75" priority="79" stopIfTrue="1">
      <formula>M10&gt;A</formula>
    </cfRule>
  </conditionalFormatting>
  <conditionalFormatting sqref="C7">
    <cfRule type="expression" dxfId="74" priority="74" stopIfTrue="1">
      <formula>M10&gt;0</formula>
    </cfRule>
    <cfRule type="expression" dxfId="73" priority="75" stopIfTrue="1">
      <formula>M10&gt;" "</formula>
    </cfRule>
    <cfRule type="expression" dxfId="72" priority="76" stopIfTrue="1">
      <formula>M10&gt;A</formula>
    </cfRule>
  </conditionalFormatting>
  <conditionalFormatting sqref="D10">
    <cfRule type="expression" dxfId="71" priority="71" stopIfTrue="1">
      <formula>M10&gt;0</formula>
    </cfRule>
    <cfRule type="expression" dxfId="70" priority="72" stopIfTrue="1">
      <formula>M10&gt;" "</formula>
    </cfRule>
    <cfRule type="expression" dxfId="69" priority="73" stopIfTrue="1">
      <formula>M10&gt;A</formula>
    </cfRule>
  </conditionalFormatting>
  <conditionalFormatting sqref="H15:H32">
    <cfRule type="expression" priority="64" stopIfTrue="1">
      <formula>$H15=""</formula>
    </cfRule>
    <cfRule type="expression" dxfId="68" priority="65" stopIfTrue="1">
      <formula>$G15&gt;41274</formula>
    </cfRule>
    <cfRule type="expression" dxfId="67" priority="66" stopIfTrue="1">
      <formula>$G15&lt;33327</formula>
    </cfRule>
    <cfRule type="expression" dxfId="66" priority="67" stopIfTrue="1">
      <formula>$G15&lt;=41274</formula>
    </cfRule>
    <cfRule type="expression" dxfId="65" priority="68" stopIfTrue="1">
      <formula>$G15&lt;33328</formula>
    </cfRule>
    <cfRule type="expression" dxfId="64" priority="69" stopIfTrue="1">
      <formula>$G15&gt;41274</formula>
    </cfRule>
    <cfRule type="expression" dxfId="63" priority="70" stopIfTrue="1">
      <formula>$G15&lt;=41274</formula>
    </cfRule>
  </conditionalFormatting>
  <conditionalFormatting sqref="I15:I32">
    <cfRule type="expression" dxfId="62" priority="61" stopIfTrue="1">
      <formula>$G15&gt;41274</formula>
    </cfRule>
    <cfRule type="expression" dxfId="61" priority="62" stopIfTrue="1">
      <formula>$G15&lt;33327</formula>
    </cfRule>
    <cfRule type="expression" dxfId="60" priority="63" stopIfTrue="1">
      <formula>$G15&lt;=41274</formula>
    </cfRule>
  </conditionalFormatting>
  <conditionalFormatting sqref="J15:L32">
    <cfRule type="expression" dxfId="59" priority="59" stopIfTrue="1">
      <formula>$G15&lt;33327</formula>
    </cfRule>
    <cfRule type="expression" dxfId="58" priority="60" stopIfTrue="1">
      <formula>$G15&lt;=41274</formula>
    </cfRule>
  </conditionalFormatting>
  <conditionalFormatting sqref="G9">
    <cfRule type="expression" dxfId="57" priority="56" stopIfTrue="1">
      <formula>S10&gt;0</formula>
    </cfRule>
    <cfRule type="expression" dxfId="56" priority="57" stopIfTrue="1">
      <formula>S10&gt;" "</formula>
    </cfRule>
    <cfRule type="expression" dxfId="55" priority="58" stopIfTrue="1">
      <formula>S10&gt;A</formula>
    </cfRule>
  </conditionalFormatting>
  <conditionalFormatting sqref="G7">
    <cfRule type="expression" dxfId="54" priority="53" stopIfTrue="1">
      <formula>S10&gt;0</formula>
    </cfRule>
    <cfRule type="expression" dxfId="53" priority="54" stopIfTrue="1">
      <formula>S10&gt;" "</formula>
    </cfRule>
    <cfRule type="expression" dxfId="52" priority="55" stopIfTrue="1">
      <formula>S10&gt;A</formula>
    </cfRule>
  </conditionalFormatting>
  <conditionalFormatting sqref="S15:S33">
    <cfRule type="containsErrors" dxfId="51" priority="52" stopIfTrue="1">
      <formula>ISERROR(S15)</formula>
    </cfRule>
  </conditionalFormatting>
  <conditionalFormatting sqref="O15:O32">
    <cfRule type="cellIs" dxfId="50" priority="49" stopIfTrue="1" operator="between">
      <formula>1</formula>
      <formula>3000</formula>
    </cfRule>
    <cfRule type="cellIs" dxfId="49" priority="50" stopIfTrue="1" operator="between">
      <formula>3001</formula>
      <formula>6000</formula>
    </cfRule>
    <cfRule type="cellIs" dxfId="48" priority="51" stopIfTrue="1" operator="greaterThan">
      <formula>6001</formula>
    </cfRule>
  </conditionalFormatting>
  <conditionalFormatting sqref="F9">
    <cfRule type="expression" dxfId="47" priority="46" stopIfTrue="1">
      <formula>O10&gt;0</formula>
    </cfRule>
    <cfRule type="expression" dxfId="46" priority="47" stopIfTrue="1">
      <formula>O10&gt;" "</formula>
    </cfRule>
    <cfRule type="expression" dxfId="45" priority="48" stopIfTrue="1">
      <formula>O10&gt;A</formula>
    </cfRule>
  </conditionalFormatting>
  <conditionalFormatting sqref="E9">
    <cfRule type="expression" dxfId="44" priority="43" stopIfTrue="1">
      <formula>#REF!&gt;0</formula>
    </cfRule>
    <cfRule type="expression" dxfId="43" priority="44" stopIfTrue="1">
      <formula>#REF!&gt;" "</formula>
    </cfRule>
    <cfRule type="expression" dxfId="42" priority="45" stopIfTrue="1">
      <formula>#REF!&gt;A</formula>
    </cfRule>
  </conditionalFormatting>
  <conditionalFormatting sqref="F7">
    <cfRule type="expression" dxfId="41" priority="40" stopIfTrue="1">
      <formula>O10&gt;0</formula>
    </cfRule>
    <cfRule type="expression" dxfId="40" priority="41" stopIfTrue="1">
      <formula>O10&gt;" "</formula>
    </cfRule>
    <cfRule type="expression" dxfId="39" priority="42" stopIfTrue="1">
      <formula>O10&gt;A</formula>
    </cfRule>
  </conditionalFormatting>
  <conditionalFormatting sqref="E7">
    <cfRule type="expression" dxfId="38" priority="37" stopIfTrue="1">
      <formula>#REF!&gt;0</formula>
    </cfRule>
    <cfRule type="expression" dxfId="37" priority="38" stopIfTrue="1">
      <formula>#REF!&gt;" "</formula>
    </cfRule>
    <cfRule type="expression" dxfId="36" priority="39" stopIfTrue="1">
      <formula>#REF!&gt;A</formula>
    </cfRule>
  </conditionalFormatting>
  <conditionalFormatting sqref="L15:M32 N16:N32">
    <cfRule type="cellIs" dxfId="35" priority="35" stopIfTrue="1" operator="between">
      <formula>1</formula>
      <formula>150</formula>
    </cfRule>
    <cfRule type="cellIs" dxfId="34" priority="36" stopIfTrue="1" operator="between">
      <formula>151</formula>
      <formula>600</formula>
    </cfRule>
  </conditionalFormatting>
  <conditionalFormatting sqref="R15:R32">
    <cfRule type="cellIs" dxfId="33" priority="34" stopIfTrue="1" operator="greaterThan">
      <formula>1</formula>
    </cfRule>
  </conditionalFormatting>
  <conditionalFormatting sqref="R7">
    <cfRule type="cellIs" dxfId="32" priority="31" stopIfTrue="1" operator="between">
      <formula>1</formula>
      <formula>50000</formula>
    </cfRule>
    <cfRule type="expression" dxfId="31" priority="32" stopIfTrue="1">
      <formula>SUM(P33:S33)&gt;50001</formula>
    </cfRule>
    <cfRule type="cellIs" dxfId="30" priority="33" stopIfTrue="1" operator="equal">
      <formula>0</formula>
    </cfRule>
  </conditionalFormatting>
  <conditionalFormatting sqref="R7">
    <cfRule type="cellIs" dxfId="29" priority="28" stopIfTrue="1" operator="between">
      <formula>1</formula>
      <formula>50000</formula>
    </cfRule>
    <cfRule type="expression" dxfId="28" priority="29" stopIfTrue="1">
      <formula>SUM(P33:S33)&gt;50001</formula>
    </cfRule>
    <cfRule type="cellIs" dxfId="27" priority="30" stopIfTrue="1" operator="equal">
      <formula>0</formula>
    </cfRule>
  </conditionalFormatting>
  <conditionalFormatting sqref="J15:J32">
    <cfRule type="expression" dxfId="26" priority="27" stopIfTrue="1">
      <formula>$G15&gt;41274</formula>
    </cfRule>
  </conditionalFormatting>
  <conditionalFormatting sqref="J8:L8">
    <cfRule type="cellIs" dxfId="25" priority="24" stopIfTrue="1" operator="between">
      <formula>1</formula>
      <formula>50000</formula>
    </cfRule>
    <cfRule type="expression" dxfId="24" priority="25" stopIfTrue="1">
      <formula>SUM(J34:M34)&gt;50001</formula>
    </cfRule>
    <cfRule type="cellIs" dxfId="23" priority="26" stopIfTrue="1" operator="equal">
      <formula>0</formula>
    </cfRule>
  </conditionalFormatting>
  <conditionalFormatting sqref="J8:L8">
    <cfRule type="cellIs" dxfId="22" priority="21" stopIfTrue="1" operator="between">
      <formula>1</formula>
      <formula>50000</formula>
    </cfRule>
    <cfRule type="expression" dxfId="21" priority="22" stopIfTrue="1">
      <formula>SUM(J34:M34)&gt;50001</formula>
    </cfRule>
    <cfRule type="cellIs" dxfId="20" priority="23" stopIfTrue="1" operator="equal">
      <formula>0</formula>
    </cfRule>
  </conditionalFormatting>
  <conditionalFormatting sqref="T15:T32">
    <cfRule type="notContainsBlanks" dxfId="19" priority="20" stopIfTrue="1">
      <formula>LEN(TRIM(T15))&gt;0</formula>
    </cfRule>
  </conditionalFormatting>
  <conditionalFormatting sqref="O15">
    <cfRule type="cellIs" dxfId="18" priority="18" stopIfTrue="1" operator="equal">
      <formula>"Λίρες"</formula>
    </cfRule>
    <cfRule type="cellIs" dxfId="17" priority="19" stopIfTrue="1" operator="equal">
      <formula>"Ευρώ"</formula>
    </cfRule>
  </conditionalFormatting>
  <conditionalFormatting sqref="K15:L15">
    <cfRule type="cellIs" dxfId="16" priority="15" stopIfTrue="1" operator="between">
      <formula>1</formula>
      <formula>125</formula>
    </cfRule>
    <cfRule type="cellIs" dxfId="15" priority="16" stopIfTrue="1" operator="between">
      <formula>126</formula>
      <formula>150</formula>
    </cfRule>
    <cfRule type="cellIs" dxfId="14" priority="17" stopIfTrue="1" operator="greaterThan">
      <formula>150</formula>
    </cfRule>
  </conditionalFormatting>
  <conditionalFormatting sqref="M15">
    <cfRule type="cellIs" dxfId="13" priority="12" stopIfTrue="1" operator="between">
      <formula>1</formula>
      <formula>80</formula>
    </cfRule>
    <cfRule type="cellIs" dxfId="12" priority="13" stopIfTrue="1" operator="between">
      <formula>81</formula>
      <formula>150</formula>
    </cfRule>
    <cfRule type="cellIs" dxfId="11" priority="14" stopIfTrue="1" operator="greaterThan">
      <formula>150</formula>
    </cfRule>
  </conditionalFormatting>
  <conditionalFormatting sqref="H15:H32">
    <cfRule type="expression" dxfId="10" priority="9" stopIfTrue="1">
      <formula>$G15&lt;33328</formula>
    </cfRule>
    <cfRule type="expression" dxfId="9" priority="10" stopIfTrue="1">
      <formula>$G15&gt;39447</formula>
    </cfRule>
    <cfRule type="expression" dxfId="8" priority="11" stopIfTrue="1">
      <formula>$G15&lt;39448</formula>
    </cfRule>
  </conditionalFormatting>
  <conditionalFormatting sqref="I15:I32">
    <cfRule type="expression" dxfId="7" priority="6" stopIfTrue="1">
      <formula>$G15&gt;39447</formula>
    </cfRule>
    <cfRule type="expression" dxfId="6" priority="7" stopIfTrue="1">
      <formula>$G15&lt;33327</formula>
    </cfRule>
    <cfRule type="expression" dxfId="5" priority="8" stopIfTrue="1">
      <formula>$G15&gt;33328</formula>
    </cfRule>
  </conditionalFormatting>
  <conditionalFormatting sqref="J15:J32">
    <cfRule type="expression" dxfId="4" priority="3" stopIfTrue="1">
      <formula>$G15&gt;39447</formula>
    </cfRule>
    <cfRule type="expression" dxfId="3" priority="4" stopIfTrue="1">
      <formula>$G15&lt;33327</formula>
    </cfRule>
    <cfRule type="expression" dxfId="2" priority="5" stopIfTrue="1">
      <formula>$G15&lt;39448</formula>
    </cfRule>
  </conditionalFormatting>
  <conditionalFormatting sqref="I15:J15">
    <cfRule type="expression" dxfId="1" priority="2">
      <formula>$T15&lt;&gt;""</formula>
    </cfRule>
  </conditionalFormatting>
  <conditionalFormatting sqref="I16:J32">
    <cfRule type="expression" dxfId="0" priority="1">
      <formula>$T16&lt;&gt;""</formula>
    </cfRule>
  </conditionalFormatting>
  <dataValidations count="24">
    <dataValidation type="date" operator="greaterThanOrEqual" allowBlank="1" showInputMessage="1" showErrorMessage="1" errorTitle="ΛΑΘΟΣ ΗΜΕΡΟΜΗΝΙΑ" error="Ελέγξετε την ημερομηνία._x000a_(Περίοδος 1/1/2023 και μετά_x000a_" promptTitle="ΠΕΡΙΟΔΟΣ ΤΕΛΕΥΤ. ΜΗΝΑ ΕΡΓΑΣΙΑΣ" prompt="Εισάξτε ημερομηνία από 1/1/23 και μετά" sqref="G15:G32" xr:uid="{163D27AD-2368-4A5E-8800-03A647A572B9}">
      <formula1>44927</formula1>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28958205-1F24-4D47-910A-EC3CB5B234DC}">
      <formula1>0</formula1>
      <formula2>125</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B3BFBC33-28E8-4852-9F3C-7F699BFD85D2}"/>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xr:uid="{AABECF07-C82B-4AD1-B49E-DF9DC99B35B4}">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876AF9DC-5471-4520-99E9-ACA6D13DDB0E}"/>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22C7E5A4-60F5-4F54-97EF-2AEEDCB9D8F8}"/>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66AE1E84-F516-45AD-9DBE-7283424AAC52}"/>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B28B42A7-FB50-4769-B7A4-5BE0A88A3F77}"/>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xr:uid="{505667DF-521B-4697-9061-4C936145DE58}">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71C243F1-57FE-4112-A654-90544970A1E4}">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75FD12C9-B35A-4519-BA9B-B5BA27459CC8}">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A495B4C-998F-4C14-B308-2DD89FDE8763}">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30A2F5E8-0E9B-4E38-847A-FC40C4585A64}">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E8A93832-4929-4678-9995-6BC0BF26A402}"/>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80840F29-C48D-4A9E-8B73-A2A47CACBA2B}"/>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xr:uid="{1AB94729-0D72-4BF6-B3F8-39054AD393A8}">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F5C176E-B0E0-4E75-A84D-6A417766E317}"/>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9FE99B20-A420-4B22-8237-3466D540BFD7}"/>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95A50CAB-4043-4FFB-91A4-00E3CF860007}">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3FF52FCB-C181-46F7-B439-A34B856DB7A4}"/>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D6EBBD6C-5BBE-4B3A-9CD0-96F7FB4488DA}"/>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B90AA351-41A3-43EA-A585-54FBF717E9E7}">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C022CC99-39B8-4B7D-B69C-E72396CAB104}">
      <formula1>0</formula1>
      <formula2>150</formula2>
    </dataValidation>
    <dataValidation type="list" allowBlank="1" showInputMessage="1" showErrorMessage="1" sqref="H15:H32" xr:uid="{C1641D5E-0FB0-4902-B2CB-A0226BECE8E8}">
      <formula1>$H$39:$H$71</formula1>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0F4E3-18B1-4E16-AE26-57C350C67DAC}">
  <sheetPr>
    <pageSetUpPr fitToPage="1"/>
  </sheetPr>
  <dimension ref="A1:P28"/>
  <sheetViews>
    <sheetView showGridLines="0" showWhiteSpace="0" zoomScaleNormal="100" workbookViewId="0">
      <selection activeCell="C12" sqref="C12"/>
    </sheetView>
  </sheetViews>
  <sheetFormatPr defaultRowHeight="12.75" x14ac:dyDescent="0.2"/>
  <cols>
    <col min="1" max="1" width="5.42578125" style="4" customWidth="1"/>
    <col min="2" max="2" width="11.7109375" style="4" customWidth="1"/>
    <col min="3" max="3" width="12.42578125" style="4" customWidth="1"/>
    <col min="4" max="4" width="18.7109375" style="4" customWidth="1"/>
    <col min="5" max="5" width="11" style="4" customWidth="1"/>
    <col min="6" max="6" width="1.5703125" style="4" customWidth="1"/>
    <col min="7" max="7" width="9" style="4" customWidth="1"/>
    <col min="8" max="8" width="12.28515625" style="4" customWidth="1"/>
    <col min="9" max="9" width="12.42578125" style="4" customWidth="1"/>
    <col min="10" max="10" width="12.5703125" style="4" customWidth="1"/>
    <col min="11" max="11" width="7.5703125" style="4" bestFit="1" customWidth="1"/>
    <col min="12" max="12" width="27.5703125" style="4" customWidth="1"/>
    <col min="13" max="13" width="12.140625" style="4" customWidth="1"/>
    <col min="14" max="256" width="9.140625" style="4"/>
    <col min="257" max="257" width="5.42578125" style="4" customWidth="1"/>
    <col min="258" max="258" width="11.7109375" style="4" customWidth="1"/>
    <col min="259" max="259" width="12.42578125" style="4" customWidth="1"/>
    <col min="260" max="260" width="18.7109375" style="4" customWidth="1"/>
    <col min="261" max="261" width="11" style="4" customWidth="1"/>
    <col min="262" max="262" width="1.28515625" style="4" customWidth="1"/>
    <col min="263" max="263" width="9" style="4" customWidth="1"/>
    <col min="264" max="264" width="11.28515625" style="4" customWidth="1"/>
    <col min="265" max="265" width="12.42578125" style="4" customWidth="1"/>
    <col min="266" max="266" width="12.5703125" style="4" customWidth="1"/>
    <col min="267" max="267" width="7.5703125" style="4" bestFit="1" customWidth="1"/>
    <col min="268" max="268" width="26" style="4" customWidth="1"/>
    <col min="269" max="512" width="9.140625" style="4"/>
    <col min="513" max="513" width="5.42578125" style="4" customWidth="1"/>
    <col min="514" max="514" width="11.7109375" style="4" customWidth="1"/>
    <col min="515" max="515" width="12.42578125" style="4" customWidth="1"/>
    <col min="516" max="516" width="18.7109375" style="4" customWidth="1"/>
    <col min="517" max="517" width="11" style="4" customWidth="1"/>
    <col min="518" max="518" width="1.28515625" style="4" customWidth="1"/>
    <col min="519" max="519" width="9" style="4" customWidth="1"/>
    <col min="520" max="520" width="11.28515625" style="4" customWidth="1"/>
    <col min="521" max="521" width="12.42578125" style="4" customWidth="1"/>
    <col min="522" max="522" width="12.5703125" style="4" customWidth="1"/>
    <col min="523" max="523" width="7.5703125" style="4" bestFit="1" customWidth="1"/>
    <col min="524" max="524" width="26" style="4" customWidth="1"/>
    <col min="525" max="768" width="9.140625" style="4"/>
    <col min="769" max="769" width="5.42578125" style="4" customWidth="1"/>
    <col min="770" max="770" width="11.7109375" style="4" customWidth="1"/>
    <col min="771" max="771" width="12.42578125" style="4" customWidth="1"/>
    <col min="772" max="772" width="18.7109375" style="4" customWidth="1"/>
    <col min="773" max="773" width="11" style="4" customWidth="1"/>
    <col min="774" max="774" width="1.28515625" style="4" customWidth="1"/>
    <col min="775" max="775" width="9" style="4" customWidth="1"/>
    <col min="776" max="776" width="11.28515625" style="4" customWidth="1"/>
    <col min="777" max="777" width="12.42578125" style="4" customWidth="1"/>
    <col min="778" max="778" width="12.5703125" style="4" customWidth="1"/>
    <col min="779" max="779" width="7.5703125" style="4" bestFit="1" customWidth="1"/>
    <col min="780" max="780" width="26" style="4" customWidth="1"/>
    <col min="781" max="1024" width="9.140625" style="4"/>
    <col min="1025" max="1025" width="5.42578125" style="4" customWidth="1"/>
    <col min="1026" max="1026" width="11.7109375" style="4" customWidth="1"/>
    <col min="1027" max="1027" width="12.42578125" style="4" customWidth="1"/>
    <col min="1028" max="1028" width="18.7109375" style="4" customWidth="1"/>
    <col min="1029" max="1029" width="11" style="4" customWidth="1"/>
    <col min="1030" max="1030" width="1.28515625" style="4" customWidth="1"/>
    <col min="1031" max="1031" width="9" style="4" customWidth="1"/>
    <col min="1032" max="1032" width="11.28515625" style="4" customWidth="1"/>
    <col min="1033" max="1033" width="12.42578125" style="4" customWidth="1"/>
    <col min="1034" max="1034" width="12.5703125" style="4" customWidth="1"/>
    <col min="1035" max="1035" width="7.5703125" style="4" bestFit="1" customWidth="1"/>
    <col min="1036" max="1036" width="26" style="4" customWidth="1"/>
    <col min="1037" max="1280" width="9.140625" style="4"/>
    <col min="1281" max="1281" width="5.42578125" style="4" customWidth="1"/>
    <col min="1282" max="1282" width="11.7109375" style="4" customWidth="1"/>
    <col min="1283" max="1283" width="12.42578125" style="4" customWidth="1"/>
    <col min="1284" max="1284" width="18.7109375" style="4" customWidth="1"/>
    <col min="1285" max="1285" width="11" style="4" customWidth="1"/>
    <col min="1286" max="1286" width="1.28515625" style="4" customWidth="1"/>
    <col min="1287" max="1287" width="9" style="4" customWidth="1"/>
    <col min="1288" max="1288" width="11.28515625" style="4" customWidth="1"/>
    <col min="1289" max="1289" width="12.42578125" style="4" customWidth="1"/>
    <col min="1290" max="1290" width="12.5703125" style="4" customWidth="1"/>
    <col min="1291" max="1291" width="7.5703125" style="4" bestFit="1" customWidth="1"/>
    <col min="1292" max="1292" width="26" style="4" customWidth="1"/>
    <col min="1293" max="1536" width="9.140625" style="4"/>
    <col min="1537" max="1537" width="5.42578125" style="4" customWidth="1"/>
    <col min="1538" max="1538" width="11.7109375" style="4" customWidth="1"/>
    <col min="1539" max="1539" width="12.42578125" style="4" customWidth="1"/>
    <col min="1540" max="1540" width="18.7109375" style="4" customWidth="1"/>
    <col min="1541" max="1541" width="11" style="4" customWidth="1"/>
    <col min="1542" max="1542" width="1.28515625" style="4" customWidth="1"/>
    <col min="1543" max="1543" width="9" style="4" customWidth="1"/>
    <col min="1544" max="1544" width="11.28515625" style="4" customWidth="1"/>
    <col min="1545" max="1545" width="12.42578125" style="4" customWidth="1"/>
    <col min="1546" max="1546" width="12.5703125" style="4" customWidth="1"/>
    <col min="1547" max="1547" width="7.5703125" style="4" bestFit="1" customWidth="1"/>
    <col min="1548" max="1548" width="26" style="4" customWidth="1"/>
    <col min="1549" max="1792" width="9.140625" style="4"/>
    <col min="1793" max="1793" width="5.42578125" style="4" customWidth="1"/>
    <col min="1794" max="1794" width="11.7109375" style="4" customWidth="1"/>
    <col min="1795" max="1795" width="12.42578125" style="4" customWidth="1"/>
    <col min="1796" max="1796" width="18.7109375" style="4" customWidth="1"/>
    <col min="1797" max="1797" width="11" style="4" customWidth="1"/>
    <col min="1798" max="1798" width="1.28515625" style="4" customWidth="1"/>
    <col min="1799" max="1799" width="9" style="4" customWidth="1"/>
    <col min="1800" max="1800" width="11.28515625" style="4" customWidth="1"/>
    <col min="1801" max="1801" width="12.42578125" style="4" customWidth="1"/>
    <col min="1802" max="1802" width="12.5703125" style="4" customWidth="1"/>
    <col min="1803" max="1803" width="7.5703125" style="4" bestFit="1" customWidth="1"/>
    <col min="1804" max="1804" width="26" style="4" customWidth="1"/>
    <col min="1805" max="2048" width="9.140625" style="4"/>
    <col min="2049" max="2049" width="5.42578125" style="4" customWidth="1"/>
    <col min="2050" max="2050" width="11.7109375" style="4" customWidth="1"/>
    <col min="2051" max="2051" width="12.42578125" style="4" customWidth="1"/>
    <col min="2052" max="2052" width="18.7109375" style="4" customWidth="1"/>
    <col min="2053" max="2053" width="11" style="4" customWidth="1"/>
    <col min="2054" max="2054" width="1.28515625" style="4" customWidth="1"/>
    <col min="2055" max="2055" width="9" style="4" customWidth="1"/>
    <col min="2056" max="2056" width="11.28515625" style="4" customWidth="1"/>
    <col min="2057" max="2057" width="12.42578125" style="4" customWidth="1"/>
    <col min="2058" max="2058" width="12.5703125" style="4" customWidth="1"/>
    <col min="2059" max="2059" width="7.5703125" style="4" bestFit="1" customWidth="1"/>
    <col min="2060" max="2060" width="26" style="4" customWidth="1"/>
    <col min="2061" max="2304" width="9.140625" style="4"/>
    <col min="2305" max="2305" width="5.42578125" style="4" customWidth="1"/>
    <col min="2306" max="2306" width="11.7109375" style="4" customWidth="1"/>
    <col min="2307" max="2307" width="12.42578125" style="4" customWidth="1"/>
    <col min="2308" max="2308" width="18.7109375" style="4" customWidth="1"/>
    <col min="2309" max="2309" width="11" style="4" customWidth="1"/>
    <col min="2310" max="2310" width="1.28515625" style="4" customWidth="1"/>
    <col min="2311" max="2311" width="9" style="4" customWidth="1"/>
    <col min="2312" max="2312" width="11.28515625" style="4" customWidth="1"/>
    <col min="2313" max="2313" width="12.42578125" style="4" customWidth="1"/>
    <col min="2314" max="2314" width="12.5703125" style="4" customWidth="1"/>
    <col min="2315" max="2315" width="7.5703125" style="4" bestFit="1" customWidth="1"/>
    <col min="2316" max="2316" width="26" style="4" customWidth="1"/>
    <col min="2317" max="2560" width="9.140625" style="4"/>
    <col min="2561" max="2561" width="5.42578125" style="4" customWidth="1"/>
    <col min="2562" max="2562" width="11.7109375" style="4" customWidth="1"/>
    <col min="2563" max="2563" width="12.42578125" style="4" customWidth="1"/>
    <col min="2564" max="2564" width="18.7109375" style="4" customWidth="1"/>
    <col min="2565" max="2565" width="11" style="4" customWidth="1"/>
    <col min="2566" max="2566" width="1.28515625" style="4" customWidth="1"/>
    <col min="2567" max="2567" width="9" style="4" customWidth="1"/>
    <col min="2568" max="2568" width="11.28515625" style="4" customWidth="1"/>
    <col min="2569" max="2569" width="12.42578125" style="4" customWidth="1"/>
    <col min="2570" max="2570" width="12.5703125" style="4" customWidth="1"/>
    <col min="2571" max="2571" width="7.5703125" style="4" bestFit="1" customWidth="1"/>
    <col min="2572" max="2572" width="26" style="4" customWidth="1"/>
    <col min="2573" max="2816" width="9.140625" style="4"/>
    <col min="2817" max="2817" width="5.42578125" style="4" customWidth="1"/>
    <col min="2818" max="2818" width="11.7109375" style="4" customWidth="1"/>
    <col min="2819" max="2819" width="12.42578125" style="4" customWidth="1"/>
    <col min="2820" max="2820" width="18.7109375" style="4" customWidth="1"/>
    <col min="2821" max="2821" width="11" style="4" customWidth="1"/>
    <col min="2822" max="2822" width="1.28515625" style="4" customWidth="1"/>
    <col min="2823" max="2823" width="9" style="4" customWidth="1"/>
    <col min="2824" max="2824" width="11.28515625" style="4" customWidth="1"/>
    <col min="2825" max="2825" width="12.42578125" style="4" customWidth="1"/>
    <col min="2826" max="2826" width="12.5703125" style="4" customWidth="1"/>
    <col min="2827" max="2827" width="7.5703125" style="4" bestFit="1" customWidth="1"/>
    <col min="2828" max="2828" width="26" style="4" customWidth="1"/>
    <col min="2829" max="3072" width="9.140625" style="4"/>
    <col min="3073" max="3073" width="5.42578125" style="4" customWidth="1"/>
    <col min="3074" max="3074" width="11.7109375" style="4" customWidth="1"/>
    <col min="3075" max="3075" width="12.42578125" style="4" customWidth="1"/>
    <col min="3076" max="3076" width="18.7109375" style="4" customWidth="1"/>
    <col min="3077" max="3077" width="11" style="4" customWidth="1"/>
    <col min="3078" max="3078" width="1.28515625" style="4" customWidth="1"/>
    <col min="3079" max="3079" width="9" style="4" customWidth="1"/>
    <col min="3080" max="3080" width="11.28515625" style="4" customWidth="1"/>
    <col min="3081" max="3081" width="12.42578125" style="4" customWidth="1"/>
    <col min="3082" max="3082" width="12.5703125" style="4" customWidth="1"/>
    <col min="3083" max="3083" width="7.5703125" style="4" bestFit="1" customWidth="1"/>
    <col min="3084" max="3084" width="26" style="4" customWidth="1"/>
    <col min="3085" max="3328" width="9.140625" style="4"/>
    <col min="3329" max="3329" width="5.42578125" style="4" customWidth="1"/>
    <col min="3330" max="3330" width="11.7109375" style="4" customWidth="1"/>
    <col min="3331" max="3331" width="12.42578125" style="4" customWidth="1"/>
    <col min="3332" max="3332" width="18.7109375" style="4" customWidth="1"/>
    <col min="3333" max="3333" width="11" style="4" customWidth="1"/>
    <col min="3334" max="3334" width="1.28515625" style="4" customWidth="1"/>
    <col min="3335" max="3335" width="9" style="4" customWidth="1"/>
    <col min="3336" max="3336" width="11.28515625" style="4" customWidth="1"/>
    <col min="3337" max="3337" width="12.42578125" style="4" customWidth="1"/>
    <col min="3338" max="3338" width="12.5703125" style="4" customWidth="1"/>
    <col min="3339" max="3339" width="7.5703125" style="4" bestFit="1" customWidth="1"/>
    <col min="3340" max="3340" width="26" style="4" customWidth="1"/>
    <col min="3341" max="3584" width="9.140625" style="4"/>
    <col min="3585" max="3585" width="5.42578125" style="4" customWidth="1"/>
    <col min="3586" max="3586" width="11.7109375" style="4" customWidth="1"/>
    <col min="3587" max="3587" width="12.42578125" style="4" customWidth="1"/>
    <col min="3588" max="3588" width="18.7109375" style="4" customWidth="1"/>
    <col min="3589" max="3589" width="11" style="4" customWidth="1"/>
    <col min="3590" max="3590" width="1.28515625" style="4" customWidth="1"/>
    <col min="3591" max="3591" width="9" style="4" customWidth="1"/>
    <col min="3592" max="3592" width="11.28515625" style="4" customWidth="1"/>
    <col min="3593" max="3593" width="12.42578125" style="4" customWidth="1"/>
    <col min="3594" max="3594" width="12.5703125" style="4" customWidth="1"/>
    <col min="3595" max="3595" width="7.5703125" style="4" bestFit="1" customWidth="1"/>
    <col min="3596" max="3596" width="26" style="4" customWidth="1"/>
    <col min="3597" max="3840" width="9.140625" style="4"/>
    <col min="3841" max="3841" width="5.42578125" style="4" customWidth="1"/>
    <col min="3842" max="3842" width="11.7109375" style="4" customWidth="1"/>
    <col min="3843" max="3843" width="12.42578125" style="4" customWidth="1"/>
    <col min="3844" max="3844" width="18.7109375" style="4" customWidth="1"/>
    <col min="3845" max="3845" width="11" style="4" customWidth="1"/>
    <col min="3846" max="3846" width="1.28515625" style="4" customWidth="1"/>
    <col min="3847" max="3847" width="9" style="4" customWidth="1"/>
    <col min="3848" max="3848" width="11.28515625" style="4" customWidth="1"/>
    <col min="3849" max="3849" width="12.42578125" style="4" customWidth="1"/>
    <col min="3850" max="3850" width="12.5703125" style="4" customWidth="1"/>
    <col min="3851" max="3851" width="7.5703125" style="4" bestFit="1" customWidth="1"/>
    <col min="3852" max="3852" width="26" style="4" customWidth="1"/>
    <col min="3853" max="4096" width="9.140625" style="4"/>
    <col min="4097" max="4097" width="5.42578125" style="4" customWidth="1"/>
    <col min="4098" max="4098" width="11.7109375" style="4" customWidth="1"/>
    <col min="4099" max="4099" width="12.42578125" style="4" customWidth="1"/>
    <col min="4100" max="4100" width="18.7109375" style="4" customWidth="1"/>
    <col min="4101" max="4101" width="11" style="4" customWidth="1"/>
    <col min="4102" max="4102" width="1.28515625" style="4" customWidth="1"/>
    <col min="4103" max="4103" width="9" style="4" customWidth="1"/>
    <col min="4104" max="4104" width="11.28515625" style="4" customWidth="1"/>
    <col min="4105" max="4105" width="12.42578125" style="4" customWidth="1"/>
    <col min="4106" max="4106" width="12.5703125" style="4" customWidth="1"/>
    <col min="4107" max="4107" width="7.5703125" style="4" bestFit="1" customWidth="1"/>
    <col min="4108" max="4108" width="26" style="4" customWidth="1"/>
    <col min="4109" max="4352" width="9.140625" style="4"/>
    <col min="4353" max="4353" width="5.42578125" style="4" customWidth="1"/>
    <col min="4354" max="4354" width="11.7109375" style="4" customWidth="1"/>
    <col min="4355" max="4355" width="12.42578125" style="4" customWidth="1"/>
    <col min="4356" max="4356" width="18.7109375" style="4" customWidth="1"/>
    <col min="4357" max="4357" width="11" style="4" customWidth="1"/>
    <col min="4358" max="4358" width="1.28515625" style="4" customWidth="1"/>
    <col min="4359" max="4359" width="9" style="4" customWidth="1"/>
    <col min="4360" max="4360" width="11.28515625" style="4" customWidth="1"/>
    <col min="4361" max="4361" width="12.42578125" style="4" customWidth="1"/>
    <col min="4362" max="4362" width="12.5703125" style="4" customWidth="1"/>
    <col min="4363" max="4363" width="7.5703125" style="4" bestFit="1" customWidth="1"/>
    <col min="4364" max="4364" width="26" style="4" customWidth="1"/>
    <col min="4365" max="4608" width="9.140625" style="4"/>
    <col min="4609" max="4609" width="5.42578125" style="4" customWidth="1"/>
    <col min="4610" max="4610" width="11.7109375" style="4" customWidth="1"/>
    <col min="4611" max="4611" width="12.42578125" style="4" customWidth="1"/>
    <col min="4612" max="4612" width="18.7109375" style="4" customWidth="1"/>
    <col min="4613" max="4613" width="11" style="4" customWidth="1"/>
    <col min="4614" max="4614" width="1.28515625" style="4" customWidth="1"/>
    <col min="4615" max="4615" width="9" style="4" customWidth="1"/>
    <col min="4616" max="4616" width="11.28515625" style="4" customWidth="1"/>
    <col min="4617" max="4617" width="12.42578125" style="4" customWidth="1"/>
    <col min="4618" max="4618" width="12.5703125" style="4" customWidth="1"/>
    <col min="4619" max="4619" width="7.5703125" style="4" bestFit="1" customWidth="1"/>
    <col min="4620" max="4620" width="26" style="4" customWidth="1"/>
    <col min="4621" max="4864" width="9.140625" style="4"/>
    <col min="4865" max="4865" width="5.42578125" style="4" customWidth="1"/>
    <col min="4866" max="4866" width="11.7109375" style="4" customWidth="1"/>
    <col min="4867" max="4867" width="12.42578125" style="4" customWidth="1"/>
    <col min="4868" max="4868" width="18.7109375" style="4" customWidth="1"/>
    <col min="4869" max="4869" width="11" style="4" customWidth="1"/>
    <col min="4870" max="4870" width="1.28515625" style="4" customWidth="1"/>
    <col min="4871" max="4871" width="9" style="4" customWidth="1"/>
    <col min="4872" max="4872" width="11.28515625" style="4" customWidth="1"/>
    <col min="4873" max="4873" width="12.42578125" style="4" customWidth="1"/>
    <col min="4874" max="4874" width="12.5703125" style="4" customWidth="1"/>
    <col min="4875" max="4875" width="7.5703125" style="4" bestFit="1" customWidth="1"/>
    <col min="4876" max="4876" width="26" style="4" customWidth="1"/>
    <col min="4877" max="5120" width="9.140625" style="4"/>
    <col min="5121" max="5121" width="5.42578125" style="4" customWidth="1"/>
    <col min="5122" max="5122" width="11.7109375" style="4" customWidth="1"/>
    <col min="5123" max="5123" width="12.42578125" style="4" customWidth="1"/>
    <col min="5124" max="5124" width="18.7109375" style="4" customWidth="1"/>
    <col min="5125" max="5125" width="11" style="4" customWidth="1"/>
    <col min="5126" max="5126" width="1.28515625" style="4" customWidth="1"/>
    <col min="5127" max="5127" width="9" style="4" customWidth="1"/>
    <col min="5128" max="5128" width="11.28515625" style="4" customWidth="1"/>
    <col min="5129" max="5129" width="12.42578125" style="4" customWidth="1"/>
    <col min="5130" max="5130" width="12.5703125" style="4" customWidth="1"/>
    <col min="5131" max="5131" width="7.5703125" style="4" bestFit="1" customWidth="1"/>
    <col min="5132" max="5132" width="26" style="4" customWidth="1"/>
    <col min="5133" max="5376" width="9.140625" style="4"/>
    <col min="5377" max="5377" width="5.42578125" style="4" customWidth="1"/>
    <col min="5378" max="5378" width="11.7109375" style="4" customWidth="1"/>
    <col min="5379" max="5379" width="12.42578125" style="4" customWidth="1"/>
    <col min="5380" max="5380" width="18.7109375" style="4" customWidth="1"/>
    <col min="5381" max="5381" width="11" style="4" customWidth="1"/>
    <col min="5382" max="5382" width="1.28515625" style="4" customWidth="1"/>
    <col min="5383" max="5383" width="9" style="4" customWidth="1"/>
    <col min="5384" max="5384" width="11.28515625" style="4" customWidth="1"/>
    <col min="5385" max="5385" width="12.42578125" style="4" customWidth="1"/>
    <col min="5386" max="5386" width="12.5703125" style="4" customWidth="1"/>
    <col min="5387" max="5387" width="7.5703125" style="4" bestFit="1" customWidth="1"/>
    <col min="5388" max="5388" width="26" style="4" customWidth="1"/>
    <col min="5389" max="5632" width="9.140625" style="4"/>
    <col min="5633" max="5633" width="5.42578125" style="4" customWidth="1"/>
    <col min="5634" max="5634" width="11.7109375" style="4" customWidth="1"/>
    <col min="5635" max="5635" width="12.42578125" style="4" customWidth="1"/>
    <col min="5636" max="5636" width="18.7109375" style="4" customWidth="1"/>
    <col min="5637" max="5637" width="11" style="4" customWidth="1"/>
    <col min="5638" max="5638" width="1.28515625" style="4" customWidth="1"/>
    <col min="5639" max="5639" width="9" style="4" customWidth="1"/>
    <col min="5640" max="5640" width="11.28515625" style="4" customWidth="1"/>
    <col min="5641" max="5641" width="12.42578125" style="4" customWidth="1"/>
    <col min="5642" max="5642" width="12.5703125" style="4" customWidth="1"/>
    <col min="5643" max="5643" width="7.5703125" style="4" bestFit="1" customWidth="1"/>
    <col min="5644" max="5644" width="26" style="4" customWidth="1"/>
    <col min="5645" max="5888" width="9.140625" style="4"/>
    <col min="5889" max="5889" width="5.42578125" style="4" customWidth="1"/>
    <col min="5890" max="5890" width="11.7109375" style="4" customWidth="1"/>
    <col min="5891" max="5891" width="12.42578125" style="4" customWidth="1"/>
    <col min="5892" max="5892" width="18.7109375" style="4" customWidth="1"/>
    <col min="5893" max="5893" width="11" style="4" customWidth="1"/>
    <col min="5894" max="5894" width="1.28515625" style="4" customWidth="1"/>
    <col min="5895" max="5895" width="9" style="4" customWidth="1"/>
    <col min="5896" max="5896" width="11.28515625" style="4" customWidth="1"/>
    <col min="5897" max="5897" width="12.42578125" style="4" customWidth="1"/>
    <col min="5898" max="5898" width="12.5703125" style="4" customWidth="1"/>
    <col min="5899" max="5899" width="7.5703125" style="4" bestFit="1" customWidth="1"/>
    <col min="5900" max="5900" width="26" style="4" customWidth="1"/>
    <col min="5901" max="6144" width="9.140625" style="4"/>
    <col min="6145" max="6145" width="5.42578125" style="4" customWidth="1"/>
    <col min="6146" max="6146" width="11.7109375" style="4" customWidth="1"/>
    <col min="6147" max="6147" width="12.42578125" style="4" customWidth="1"/>
    <col min="6148" max="6148" width="18.7109375" style="4" customWidth="1"/>
    <col min="6149" max="6149" width="11" style="4" customWidth="1"/>
    <col min="6150" max="6150" width="1.28515625" style="4" customWidth="1"/>
    <col min="6151" max="6151" width="9" style="4" customWidth="1"/>
    <col min="6152" max="6152" width="11.28515625" style="4" customWidth="1"/>
    <col min="6153" max="6153" width="12.42578125" style="4" customWidth="1"/>
    <col min="6154" max="6154" width="12.5703125" style="4" customWidth="1"/>
    <col min="6155" max="6155" width="7.5703125" style="4" bestFit="1" customWidth="1"/>
    <col min="6156" max="6156" width="26" style="4" customWidth="1"/>
    <col min="6157" max="6400" width="9.140625" style="4"/>
    <col min="6401" max="6401" width="5.42578125" style="4" customWidth="1"/>
    <col min="6402" max="6402" width="11.7109375" style="4" customWidth="1"/>
    <col min="6403" max="6403" width="12.42578125" style="4" customWidth="1"/>
    <col min="6404" max="6404" width="18.7109375" style="4" customWidth="1"/>
    <col min="6405" max="6405" width="11" style="4" customWidth="1"/>
    <col min="6406" max="6406" width="1.28515625" style="4" customWidth="1"/>
    <col min="6407" max="6407" width="9" style="4" customWidth="1"/>
    <col min="6408" max="6408" width="11.28515625" style="4" customWidth="1"/>
    <col min="6409" max="6409" width="12.42578125" style="4" customWidth="1"/>
    <col min="6410" max="6410" width="12.5703125" style="4" customWidth="1"/>
    <col min="6411" max="6411" width="7.5703125" style="4" bestFit="1" customWidth="1"/>
    <col min="6412" max="6412" width="26" style="4" customWidth="1"/>
    <col min="6413" max="6656" width="9.140625" style="4"/>
    <col min="6657" max="6657" width="5.42578125" style="4" customWidth="1"/>
    <col min="6658" max="6658" width="11.7109375" style="4" customWidth="1"/>
    <col min="6659" max="6659" width="12.42578125" style="4" customWidth="1"/>
    <col min="6660" max="6660" width="18.7109375" style="4" customWidth="1"/>
    <col min="6661" max="6661" width="11" style="4" customWidth="1"/>
    <col min="6662" max="6662" width="1.28515625" style="4" customWidth="1"/>
    <col min="6663" max="6663" width="9" style="4" customWidth="1"/>
    <col min="6664" max="6664" width="11.28515625" style="4" customWidth="1"/>
    <col min="6665" max="6665" width="12.42578125" style="4" customWidth="1"/>
    <col min="6666" max="6666" width="12.5703125" style="4" customWidth="1"/>
    <col min="6667" max="6667" width="7.5703125" style="4" bestFit="1" customWidth="1"/>
    <col min="6668" max="6668" width="26" style="4" customWidth="1"/>
    <col min="6669" max="6912" width="9.140625" style="4"/>
    <col min="6913" max="6913" width="5.42578125" style="4" customWidth="1"/>
    <col min="6914" max="6914" width="11.7109375" style="4" customWidth="1"/>
    <col min="6915" max="6915" width="12.42578125" style="4" customWidth="1"/>
    <col min="6916" max="6916" width="18.7109375" style="4" customWidth="1"/>
    <col min="6917" max="6917" width="11" style="4" customWidth="1"/>
    <col min="6918" max="6918" width="1.28515625" style="4" customWidth="1"/>
    <col min="6919" max="6919" width="9" style="4" customWidth="1"/>
    <col min="6920" max="6920" width="11.28515625" style="4" customWidth="1"/>
    <col min="6921" max="6921" width="12.42578125" style="4" customWidth="1"/>
    <col min="6922" max="6922" width="12.5703125" style="4" customWidth="1"/>
    <col min="6923" max="6923" width="7.5703125" style="4" bestFit="1" customWidth="1"/>
    <col min="6924" max="6924" width="26" style="4" customWidth="1"/>
    <col min="6925" max="7168" width="9.140625" style="4"/>
    <col min="7169" max="7169" width="5.42578125" style="4" customWidth="1"/>
    <col min="7170" max="7170" width="11.7109375" style="4" customWidth="1"/>
    <col min="7171" max="7171" width="12.42578125" style="4" customWidth="1"/>
    <col min="7172" max="7172" width="18.7109375" style="4" customWidth="1"/>
    <col min="7173" max="7173" width="11" style="4" customWidth="1"/>
    <col min="7174" max="7174" width="1.28515625" style="4" customWidth="1"/>
    <col min="7175" max="7175" width="9" style="4" customWidth="1"/>
    <col min="7176" max="7176" width="11.28515625" style="4" customWidth="1"/>
    <col min="7177" max="7177" width="12.42578125" style="4" customWidth="1"/>
    <col min="7178" max="7178" width="12.5703125" style="4" customWidth="1"/>
    <col min="7179" max="7179" width="7.5703125" style="4" bestFit="1" customWidth="1"/>
    <col min="7180" max="7180" width="26" style="4" customWidth="1"/>
    <col min="7181" max="7424" width="9.140625" style="4"/>
    <col min="7425" max="7425" width="5.42578125" style="4" customWidth="1"/>
    <col min="7426" max="7426" width="11.7109375" style="4" customWidth="1"/>
    <col min="7427" max="7427" width="12.42578125" style="4" customWidth="1"/>
    <col min="7428" max="7428" width="18.7109375" style="4" customWidth="1"/>
    <col min="7429" max="7429" width="11" style="4" customWidth="1"/>
    <col min="7430" max="7430" width="1.28515625" style="4" customWidth="1"/>
    <col min="7431" max="7431" width="9" style="4" customWidth="1"/>
    <col min="7432" max="7432" width="11.28515625" style="4" customWidth="1"/>
    <col min="7433" max="7433" width="12.42578125" style="4" customWidth="1"/>
    <col min="7434" max="7434" width="12.5703125" style="4" customWidth="1"/>
    <col min="7435" max="7435" width="7.5703125" style="4" bestFit="1" customWidth="1"/>
    <col min="7436" max="7436" width="26" style="4" customWidth="1"/>
    <col min="7437" max="7680" width="9.140625" style="4"/>
    <col min="7681" max="7681" width="5.42578125" style="4" customWidth="1"/>
    <col min="7682" max="7682" width="11.7109375" style="4" customWidth="1"/>
    <col min="7683" max="7683" width="12.42578125" style="4" customWidth="1"/>
    <col min="7684" max="7684" width="18.7109375" style="4" customWidth="1"/>
    <col min="7685" max="7685" width="11" style="4" customWidth="1"/>
    <col min="7686" max="7686" width="1.28515625" style="4" customWidth="1"/>
    <col min="7687" max="7687" width="9" style="4" customWidth="1"/>
    <col min="7688" max="7688" width="11.28515625" style="4" customWidth="1"/>
    <col min="7689" max="7689" width="12.42578125" style="4" customWidth="1"/>
    <col min="7690" max="7690" width="12.5703125" style="4" customWidth="1"/>
    <col min="7691" max="7691" width="7.5703125" style="4" bestFit="1" customWidth="1"/>
    <col min="7692" max="7692" width="26" style="4" customWidth="1"/>
    <col min="7693" max="7936" width="9.140625" style="4"/>
    <col min="7937" max="7937" width="5.42578125" style="4" customWidth="1"/>
    <col min="7938" max="7938" width="11.7109375" style="4" customWidth="1"/>
    <col min="7939" max="7939" width="12.42578125" style="4" customWidth="1"/>
    <col min="7940" max="7940" width="18.7109375" style="4" customWidth="1"/>
    <col min="7941" max="7941" width="11" style="4" customWidth="1"/>
    <col min="7942" max="7942" width="1.28515625" style="4" customWidth="1"/>
    <col min="7943" max="7943" width="9" style="4" customWidth="1"/>
    <col min="7944" max="7944" width="11.28515625" style="4" customWidth="1"/>
    <col min="7945" max="7945" width="12.42578125" style="4" customWidth="1"/>
    <col min="7946" max="7946" width="12.5703125" style="4" customWidth="1"/>
    <col min="7947" max="7947" width="7.5703125" style="4" bestFit="1" customWidth="1"/>
    <col min="7948" max="7948" width="26" style="4" customWidth="1"/>
    <col min="7949" max="8192" width="9.140625" style="4"/>
    <col min="8193" max="8193" width="5.42578125" style="4" customWidth="1"/>
    <col min="8194" max="8194" width="11.7109375" style="4" customWidth="1"/>
    <col min="8195" max="8195" width="12.42578125" style="4" customWidth="1"/>
    <col min="8196" max="8196" width="18.7109375" style="4" customWidth="1"/>
    <col min="8197" max="8197" width="11" style="4" customWidth="1"/>
    <col min="8198" max="8198" width="1.28515625" style="4" customWidth="1"/>
    <col min="8199" max="8199" width="9" style="4" customWidth="1"/>
    <col min="8200" max="8200" width="11.28515625" style="4" customWidth="1"/>
    <col min="8201" max="8201" width="12.42578125" style="4" customWidth="1"/>
    <col min="8202" max="8202" width="12.5703125" style="4" customWidth="1"/>
    <col min="8203" max="8203" width="7.5703125" style="4" bestFit="1" customWidth="1"/>
    <col min="8204" max="8204" width="26" style="4" customWidth="1"/>
    <col min="8205" max="8448" width="9.140625" style="4"/>
    <col min="8449" max="8449" width="5.42578125" style="4" customWidth="1"/>
    <col min="8450" max="8450" width="11.7109375" style="4" customWidth="1"/>
    <col min="8451" max="8451" width="12.42578125" style="4" customWidth="1"/>
    <col min="8452" max="8452" width="18.7109375" style="4" customWidth="1"/>
    <col min="8453" max="8453" width="11" style="4" customWidth="1"/>
    <col min="8454" max="8454" width="1.28515625" style="4" customWidth="1"/>
    <col min="8455" max="8455" width="9" style="4" customWidth="1"/>
    <col min="8456" max="8456" width="11.28515625" style="4" customWidth="1"/>
    <col min="8457" max="8457" width="12.42578125" style="4" customWidth="1"/>
    <col min="8458" max="8458" width="12.5703125" style="4" customWidth="1"/>
    <col min="8459" max="8459" width="7.5703125" style="4" bestFit="1" customWidth="1"/>
    <col min="8460" max="8460" width="26" style="4" customWidth="1"/>
    <col min="8461" max="8704" width="9.140625" style="4"/>
    <col min="8705" max="8705" width="5.42578125" style="4" customWidth="1"/>
    <col min="8706" max="8706" width="11.7109375" style="4" customWidth="1"/>
    <col min="8707" max="8707" width="12.42578125" style="4" customWidth="1"/>
    <col min="8708" max="8708" width="18.7109375" style="4" customWidth="1"/>
    <col min="8709" max="8709" width="11" style="4" customWidth="1"/>
    <col min="8710" max="8710" width="1.28515625" style="4" customWidth="1"/>
    <col min="8711" max="8711" width="9" style="4" customWidth="1"/>
    <col min="8712" max="8712" width="11.28515625" style="4" customWidth="1"/>
    <col min="8713" max="8713" width="12.42578125" style="4" customWidth="1"/>
    <col min="8714" max="8714" width="12.5703125" style="4" customWidth="1"/>
    <col min="8715" max="8715" width="7.5703125" style="4" bestFit="1" customWidth="1"/>
    <col min="8716" max="8716" width="26" style="4" customWidth="1"/>
    <col min="8717" max="8960" width="9.140625" style="4"/>
    <col min="8961" max="8961" width="5.42578125" style="4" customWidth="1"/>
    <col min="8962" max="8962" width="11.7109375" style="4" customWidth="1"/>
    <col min="8963" max="8963" width="12.42578125" style="4" customWidth="1"/>
    <col min="8964" max="8964" width="18.7109375" style="4" customWidth="1"/>
    <col min="8965" max="8965" width="11" style="4" customWidth="1"/>
    <col min="8966" max="8966" width="1.28515625" style="4" customWidth="1"/>
    <col min="8967" max="8967" width="9" style="4" customWidth="1"/>
    <col min="8968" max="8968" width="11.28515625" style="4" customWidth="1"/>
    <col min="8969" max="8969" width="12.42578125" style="4" customWidth="1"/>
    <col min="8970" max="8970" width="12.5703125" style="4" customWidth="1"/>
    <col min="8971" max="8971" width="7.5703125" style="4" bestFit="1" customWidth="1"/>
    <col min="8972" max="8972" width="26" style="4" customWidth="1"/>
    <col min="8973" max="9216" width="9.140625" style="4"/>
    <col min="9217" max="9217" width="5.42578125" style="4" customWidth="1"/>
    <col min="9218" max="9218" width="11.7109375" style="4" customWidth="1"/>
    <col min="9219" max="9219" width="12.42578125" style="4" customWidth="1"/>
    <col min="9220" max="9220" width="18.7109375" style="4" customWidth="1"/>
    <col min="9221" max="9221" width="11" style="4" customWidth="1"/>
    <col min="9222" max="9222" width="1.28515625" style="4" customWidth="1"/>
    <col min="9223" max="9223" width="9" style="4" customWidth="1"/>
    <col min="9224" max="9224" width="11.28515625" style="4" customWidth="1"/>
    <col min="9225" max="9225" width="12.42578125" style="4" customWidth="1"/>
    <col min="9226" max="9226" width="12.5703125" style="4" customWidth="1"/>
    <col min="9227" max="9227" width="7.5703125" style="4" bestFit="1" customWidth="1"/>
    <col min="9228" max="9228" width="26" style="4" customWidth="1"/>
    <col min="9229" max="9472" width="9.140625" style="4"/>
    <col min="9473" max="9473" width="5.42578125" style="4" customWidth="1"/>
    <col min="9474" max="9474" width="11.7109375" style="4" customWidth="1"/>
    <col min="9475" max="9475" width="12.42578125" style="4" customWidth="1"/>
    <col min="9476" max="9476" width="18.7109375" style="4" customWidth="1"/>
    <col min="9477" max="9477" width="11" style="4" customWidth="1"/>
    <col min="9478" max="9478" width="1.28515625" style="4" customWidth="1"/>
    <col min="9479" max="9479" width="9" style="4" customWidth="1"/>
    <col min="9480" max="9480" width="11.28515625" style="4" customWidth="1"/>
    <col min="9481" max="9481" width="12.42578125" style="4" customWidth="1"/>
    <col min="9482" max="9482" width="12.5703125" style="4" customWidth="1"/>
    <col min="9483" max="9483" width="7.5703125" style="4" bestFit="1" customWidth="1"/>
    <col min="9484" max="9484" width="26" style="4" customWidth="1"/>
    <col min="9485" max="9728" width="9.140625" style="4"/>
    <col min="9729" max="9729" width="5.42578125" style="4" customWidth="1"/>
    <col min="9730" max="9730" width="11.7109375" style="4" customWidth="1"/>
    <col min="9731" max="9731" width="12.42578125" style="4" customWidth="1"/>
    <col min="9732" max="9732" width="18.7109375" style="4" customWidth="1"/>
    <col min="9733" max="9733" width="11" style="4" customWidth="1"/>
    <col min="9734" max="9734" width="1.28515625" style="4" customWidth="1"/>
    <col min="9735" max="9735" width="9" style="4" customWidth="1"/>
    <col min="9736" max="9736" width="11.28515625" style="4" customWidth="1"/>
    <col min="9737" max="9737" width="12.42578125" style="4" customWidth="1"/>
    <col min="9738" max="9738" width="12.5703125" style="4" customWidth="1"/>
    <col min="9739" max="9739" width="7.5703125" style="4" bestFit="1" customWidth="1"/>
    <col min="9740" max="9740" width="26" style="4" customWidth="1"/>
    <col min="9741" max="9984" width="9.140625" style="4"/>
    <col min="9985" max="9985" width="5.42578125" style="4" customWidth="1"/>
    <col min="9986" max="9986" width="11.7109375" style="4" customWidth="1"/>
    <col min="9987" max="9987" width="12.42578125" style="4" customWidth="1"/>
    <col min="9988" max="9988" width="18.7109375" style="4" customWidth="1"/>
    <col min="9989" max="9989" width="11" style="4" customWidth="1"/>
    <col min="9990" max="9990" width="1.28515625" style="4" customWidth="1"/>
    <col min="9991" max="9991" width="9" style="4" customWidth="1"/>
    <col min="9992" max="9992" width="11.28515625" style="4" customWidth="1"/>
    <col min="9993" max="9993" width="12.42578125" style="4" customWidth="1"/>
    <col min="9994" max="9994" width="12.5703125" style="4" customWidth="1"/>
    <col min="9995" max="9995" width="7.5703125" style="4" bestFit="1" customWidth="1"/>
    <col min="9996" max="9996" width="26" style="4" customWidth="1"/>
    <col min="9997" max="10240" width="9.140625" style="4"/>
    <col min="10241" max="10241" width="5.42578125" style="4" customWidth="1"/>
    <col min="10242" max="10242" width="11.7109375" style="4" customWidth="1"/>
    <col min="10243" max="10243" width="12.42578125" style="4" customWidth="1"/>
    <col min="10244" max="10244" width="18.7109375" style="4" customWidth="1"/>
    <col min="10245" max="10245" width="11" style="4" customWidth="1"/>
    <col min="10246" max="10246" width="1.28515625" style="4" customWidth="1"/>
    <col min="10247" max="10247" width="9" style="4" customWidth="1"/>
    <col min="10248" max="10248" width="11.28515625" style="4" customWidth="1"/>
    <col min="10249" max="10249" width="12.42578125" style="4" customWidth="1"/>
    <col min="10250" max="10250" width="12.5703125" style="4" customWidth="1"/>
    <col min="10251" max="10251" width="7.5703125" style="4" bestFit="1" customWidth="1"/>
    <col min="10252" max="10252" width="26" style="4" customWidth="1"/>
    <col min="10253" max="10496" width="9.140625" style="4"/>
    <col min="10497" max="10497" width="5.42578125" style="4" customWidth="1"/>
    <col min="10498" max="10498" width="11.7109375" style="4" customWidth="1"/>
    <col min="10499" max="10499" width="12.42578125" style="4" customWidth="1"/>
    <col min="10500" max="10500" width="18.7109375" style="4" customWidth="1"/>
    <col min="10501" max="10501" width="11" style="4" customWidth="1"/>
    <col min="10502" max="10502" width="1.28515625" style="4" customWidth="1"/>
    <col min="10503" max="10503" width="9" style="4" customWidth="1"/>
    <col min="10504" max="10504" width="11.28515625" style="4" customWidth="1"/>
    <col min="10505" max="10505" width="12.42578125" style="4" customWidth="1"/>
    <col min="10506" max="10506" width="12.5703125" style="4" customWidth="1"/>
    <col min="10507" max="10507" width="7.5703125" style="4" bestFit="1" customWidth="1"/>
    <col min="10508" max="10508" width="26" style="4" customWidth="1"/>
    <col min="10509" max="10752" width="9.140625" style="4"/>
    <col min="10753" max="10753" width="5.42578125" style="4" customWidth="1"/>
    <col min="10754" max="10754" width="11.7109375" style="4" customWidth="1"/>
    <col min="10755" max="10755" width="12.42578125" style="4" customWidth="1"/>
    <col min="10756" max="10756" width="18.7109375" style="4" customWidth="1"/>
    <col min="10757" max="10757" width="11" style="4" customWidth="1"/>
    <col min="10758" max="10758" width="1.28515625" style="4" customWidth="1"/>
    <col min="10759" max="10759" width="9" style="4" customWidth="1"/>
    <col min="10760" max="10760" width="11.28515625" style="4" customWidth="1"/>
    <col min="10761" max="10761" width="12.42578125" style="4" customWidth="1"/>
    <col min="10762" max="10762" width="12.5703125" style="4" customWidth="1"/>
    <col min="10763" max="10763" width="7.5703125" style="4" bestFit="1" customWidth="1"/>
    <col min="10764" max="10764" width="26" style="4" customWidth="1"/>
    <col min="10765" max="11008" width="9.140625" style="4"/>
    <col min="11009" max="11009" width="5.42578125" style="4" customWidth="1"/>
    <col min="11010" max="11010" width="11.7109375" style="4" customWidth="1"/>
    <col min="11011" max="11011" width="12.42578125" style="4" customWidth="1"/>
    <col min="11012" max="11012" width="18.7109375" style="4" customWidth="1"/>
    <col min="11013" max="11013" width="11" style="4" customWidth="1"/>
    <col min="11014" max="11014" width="1.28515625" style="4" customWidth="1"/>
    <col min="11015" max="11015" width="9" style="4" customWidth="1"/>
    <col min="11016" max="11016" width="11.28515625" style="4" customWidth="1"/>
    <col min="11017" max="11017" width="12.42578125" style="4" customWidth="1"/>
    <col min="11018" max="11018" width="12.5703125" style="4" customWidth="1"/>
    <col min="11019" max="11019" width="7.5703125" style="4" bestFit="1" customWidth="1"/>
    <col min="11020" max="11020" width="26" style="4" customWidth="1"/>
    <col min="11021" max="11264" width="9.140625" style="4"/>
    <col min="11265" max="11265" width="5.42578125" style="4" customWidth="1"/>
    <col min="11266" max="11266" width="11.7109375" style="4" customWidth="1"/>
    <col min="11267" max="11267" width="12.42578125" style="4" customWidth="1"/>
    <col min="11268" max="11268" width="18.7109375" style="4" customWidth="1"/>
    <col min="11269" max="11269" width="11" style="4" customWidth="1"/>
    <col min="11270" max="11270" width="1.28515625" style="4" customWidth="1"/>
    <col min="11271" max="11271" width="9" style="4" customWidth="1"/>
    <col min="11272" max="11272" width="11.28515625" style="4" customWidth="1"/>
    <col min="11273" max="11273" width="12.42578125" style="4" customWidth="1"/>
    <col min="11274" max="11274" width="12.5703125" style="4" customWidth="1"/>
    <col min="11275" max="11275" width="7.5703125" style="4" bestFit="1" customWidth="1"/>
    <col min="11276" max="11276" width="26" style="4" customWidth="1"/>
    <col min="11277" max="11520" width="9.140625" style="4"/>
    <col min="11521" max="11521" width="5.42578125" style="4" customWidth="1"/>
    <col min="11522" max="11522" width="11.7109375" style="4" customWidth="1"/>
    <col min="11523" max="11523" width="12.42578125" style="4" customWidth="1"/>
    <col min="11524" max="11524" width="18.7109375" style="4" customWidth="1"/>
    <col min="11525" max="11525" width="11" style="4" customWidth="1"/>
    <col min="11526" max="11526" width="1.28515625" style="4" customWidth="1"/>
    <col min="11527" max="11527" width="9" style="4" customWidth="1"/>
    <col min="11528" max="11528" width="11.28515625" style="4" customWidth="1"/>
    <col min="11529" max="11529" width="12.42578125" style="4" customWidth="1"/>
    <col min="11530" max="11530" width="12.5703125" style="4" customWidth="1"/>
    <col min="11531" max="11531" width="7.5703125" style="4" bestFit="1" customWidth="1"/>
    <col min="11532" max="11532" width="26" style="4" customWidth="1"/>
    <col min="11533" max="11776" width="9.140625" style="4"/>
    <col min="11777" max="11777" width="5.42578125" style="4" customWidth="1"/>
    <col min="11778" max="11778" width="11.7109375" style="4" customWidth="1"/>
    <col min="11779" max="11779" width="12.42578125" style="4" customWidth="1"/>
    <col min="11780" max="11780" width="18.7109375" style="4" customWidth="1"/>
    <col min="11781" max="11781" width="11" style="4" customWidth="1"/>
    <col min="11782" max="11782" width="1.28515625" style="4" customWidth="1"/>
    <col min="11783" max="11783" width="9" style="4" customWidth="1"/>
    <col min="11784" max="11784" width="11.28515625" style="4" customWidth="1"/>
    <col min="11785" max="11785" width="12.42578125" style="4" customWidth="1"/>
    <col min="11786" max="11786" width="12.5703125" style="4" customWidth="1"/>
    <col min="11787" max="11787" width="7.5703125" style="4" bestFit="1" customWidth="1"/>
    <col min="11788" max="11788" width="26" style="4" customWidth="1"/>
    <col min="11789" max="12032" width="9.140625" style="4"/>
    <col min="12033" max="12033" width="5.42578125" style="4" customWidth="1"/>
    <col min="12034" max="12034" width="11.7109375" style="4" customWidth="1"/>
    <col min="12035" max="12035" width="12.42578125" style="4" customWidth="1"/>
    <col min="12036" max="12036" width="18.7109375" style="4" customWidth="1"/>
    <col min="12037" max="12037" width="11" style="4" customWidth="1"/>
    <col min="12038" max="12038" width="1.28515625" style="4" customWidth="1"/>
    <col min="12039" max="12039" width="9" style="4" customWidth="1"/>
    <col min="12040" max="12040" width="11.28515625" style="4" customWidth="1"/>
    <col min="12041" max="12041" width="12.42578125" style="4" customWidth="1"/>
    <col min="12042" max="12042" width="12.5703125" style="4" customWidth="1"/>
    <col min="12043" max="12043" width="7.5703125" style="4" bestFit="1" customWidth="1"/>
    <col min="12044" max="12044" width="26" style="4" customWidth="1"/>
    <col min="12045" max="12288" width="9.140625" style="4"/>
    <col min="12289" max="12289" width="5.42578125" style="4" customWidth="1"/>
    <col min="12290" max="12290" width="11.7109375" style="4" customWidth="1"/>
    <col min="12291" max="12291" width="12.42578125" style="4" customWidth="1"/>
    <col min="12292" max="12292" width="18.7109375" style="4" customWidth="1"/>
    <col min="12293" max="12293" width="11" style="4" customWidth="1"/>
    <col min="12294" max="12294" width="1.28515625" style="4" customWidth="1"/>
    <col min="12295" max="12295" width="9" style="4" customWidth="1"/>
    <col min="12296" max="12296" width="11.28515625" style="4" customWidth="1"/>
    <col min="12297" max="12297" width="12.42578125" style="4" customWidth="1"/>
    <col min="12298" max="12298" width="12.5703125" style="4" customWidth="1"/>
    <col min="12299" max="12299" width="7.5703125" style="4" bestFit="1" customWidth="1"/>
    <col min="12300" max="12300" width="26" style="4" customWidth="1"/>
    <col min="12301" max="12544" width="9.140625" style="4"/>
    <col min="12545" max="12545" width="5.42578125" style="4" customWidth="1"/>
    <col min="12546" max="12546" width="11.7109375" style="4" customWidth="1"/>
    <col min="12547" max="12547" width="12.42578125" style="4" customWidth="1"/>
    <col min="12548" max="12548" width="18.7109375" style="4" customWidth="1"/>
    <col min="12549" max="12549" width="11" style="4" customWidth="1"/>
    <col min="12550" max="12550" width="1.28515625" style="4" customWidth="1"/>
    <col min="12551" max="12551" width="9" style="4" customWidth="1"/>
    <col min="12552" max="12552" width="11.28515625" style="4" customWidth="1"/>
    <col min="12553" max="12553" width="12.42578125" style="4" customWidth="1"/>
    <col min="12554" max="12554" width="12.5703125" style="4" customWidth="1"/>
    <col min="12555" max="12555" width="7.5703125" style="4" bestFit="1" customWidth="1"/>
    <col min="12556" max="12556" width="26" style="4" customWidth="1"/>
    <col min="12557" max="12800" width="9.140625" style="4"/>
    <col min="12801" max="12801" width="5.42578125" style="4" customWidth="1"/>
    <col min="12802" max="12802" width="11.7109375" style="4" customWidth="1"/>
    <col min="12803" max="12803" width="12.42578125" style="4" customWidth="1"/>
    <col min="12804" max="12804" width="18.7109375" style="4" customWidth="1"/>
    <col min="12805" max="12805" width="11" style="4" customWidth="1"/>
    <col min="12806" max="12806" width="1.28515625" style="4" customWidth="1"/>
    <col min="12807" max="12807" width="9" style="4" customWidth="1"/>
    <col min="12808" max="12808" width="11.28515625" style="4" customWidth="1"/>
    <col min="12809" max="12809" width="12.42578125" style="4" customWidth="1"/>
    <col min="12810" max="12810" width="12.5703125" style="4" customWidth="1"/>
    <col min="12811" max="12811" width="7.5703125" style="4" bestFit="1" customWidth="1"/>
    <col min="12812" max="12812" width="26" style="4" customWidth="1"/>
    <col min="12813" max="13056" width="9.140625" style="4"/>
    <col min="13057" max="13057" width="5.42578125" style="4" customWidth="1"/>
    <col min="13058" max="13058" width="11.7109375" style="4" customWidth="1"/>
    <col min="13059" max="13059" width="12.42578125" style="4" customWidth="1"/>
    <col min="13060" max="13060" width="18.7109375" style="4" customWidth="1"/>
    <col min="13061" max="13061" width="11" style="4" customWidth="1"/>
    <col min="13062" max="13062" width="1.28515625" style="4" customWidth="1"/>
    <col min="13063" max="13063" width="9" style="4" customWidth="1"/>
    <col min="13064" max="13064" width="11.28515625" style="4" customWidth="1"/>
    <col min="13065" max="13065" width="12.42578125" style="4" customWidth="1"/>
    <col min="13066" max="13066" width="12.5703125" style="4" customWidth="1"/>
    <col min="13067" max="13067" width="7.5703125" style="4" bestFit="1" customWidth="1"/>
    <col min="13068" max="13068" width="26" style="4" customWidth="1"/>
    <col min="13069" max="13312" width="9.140625" style="4"/>
    <col min="13313" max="13313" width="5.42578125" style="4" customWidth="1"/>
    <col min="13314" max="13314" width="11.7109375" style="4" customWidth="1"/>
    <col min="13315" max="13315" width="12.42578125" style="4" customWidth="1"/>
    <col min="13316" max="13316" width="18.7109375" style="4" customWidth="1"/>
    <col min="13317" max="13317" width="11" style="4" customWidth="1"/>
    <col min="13318" max="13318" width="1.28515625" style="4" customWidth="1"/>
    <col min="13319" max="13319" width="9" style="4" customWidth="1"/>
    <col min="13320" max="13320" width="11.28515625" style="4" customWidth="1"/>
    <col min="13321" max="13321" width="12.42578125" style="4" customWidth="1"/>
    <col min="13322" max="13322" width="12.5703125" style="4" customWidth="1"/>
    <col min="13323" max="13323" width="7.5703125" style="4" bestFit="1" customWidth="1"/>
    <col min="13324" max="13324" width="26" style="4" customWidth="1"/>
    <col min="13325" max="13568" width="9.140625" style="4"/>
    <col min="13569" max="13569" width="5.42578125" style="4" customWidth="1"/>
    <col min="13570" max="13570" width="11.7109375" style="4" customWidth="1"/>
    <col min="13571" max="13571" width="12.42578125" style="4" customWidth="1"/>
    <col min="13572" max="13572" width="18.7109375" style="4" customWidth="1"/>
    <col min="13573" max="13573" width="11" style="4" customWidth="1"/>
    <col min="13574" max="13574" width="1.28515625" style="4" customWidth="1"/>
    <col min="13575" max="13575" width="9" style="4" customWidth="1"/>
    <col min="13576" max="13576" width="11.28515625" style="4" customWidth="1"/>
    <col min="13577" max="13577" width="12.42578125" style="4" customWidth="1"/>
    <col min="13578" max="13578" width="12.5703125" style="4" customWidth="1"/>
    <col min="13579" max="13579" width="7.5703125" style="4" bestFit="1" customWidth="1"/>
    <col min="13580" max="13580" width="26" style="4" customWidth="1"/>
    <col min="13581" max="13824" width="9.140625" style="4"/>
    <col min="13825" max="13825" width="5.42578125" style="4" customWidth="1"/>
    <col min="13826" max="13826" width="11.7109375" style="4" customWidth="1"/>
    <col min="13827" max="13827" width="12.42578125" style="4" customWidth="1"/>
    <col min="13828" max="13828" width="18.7109375" style="4" customWidth="1"/>
    <col min="13829" max="13829" width="11" style="4" customWidth="1"/>
    <col min="13830" max="13830" width="1.28515625" style="4" customWidth="1"/>
    <col min="13831" max="13831" width="9" style="4" customWidth="1"/>
    <col min="13832" max="13832" width="11.28515625" style="4" customWidth="1"/>
    <col min="13833" max="13833" width="12.42578125" style="4" customWidth="1"/>
    <col min="13834" max="13834" width="12.5703125" style="4" customWidth="1"/>
    <col min="13835" max="13835" width="7.5703125" style="4" bestFit="1" customWidth="1"/>
    <col min="13836" max="13836" width="26" style="4" customWidth="1"/>
    <col min="13837" max="14080" width="9.140625" style="4"/>
    <col min="14081" max="14081" width="5.42578125" style="4" customWidth="1"/>
    <col min="14082" max="14082" width="11.7109375" style="4" customWidth="1"/>
    <col min="14083" max="14083" width="12.42578125" style="4" customWidth="1"/>
    <col min="14084" max="14084" width="18.7109375" style="4" customWidth="1"/>
    <col min="14085" max="14085" width="11" style="4" customWidth="1"/>
    <col min="14086" max="14086" width="1.28515625" style="4" customWidth="1"/>
    <col min="14087" max="14087" width="9" style="4" customWidth="1"/>
    <col min="14088" max="14088" width="11.28515625" style="4" customWidth="1"/>
    <col min="14089" max="14089" width="12.42578125" style="4" customWidth="1"/>
    <col min="14090" max="14090" width="12.5703125" style="4" customWidth="1"/>
    <col min="14091" max="14091" width="7.5703125" style="4" bestFit="1" customWidth="1"/>
    <col min="14092" max="14092" width="26" style="4" customWidth="1"/>
    <col min="14093" max="14336" width="9.140625" style="4"/>
    <col min="14337" max="14337" width="5.42578125" style="4" customWidth="1"/>
    <col min="14338" max="14338" width="11.7109375" style="4" customWidth="1"/>
    <col min="14339" max="14339" width="12.42578125" style="4" customWidth="1"/>
    <col min="14340" max="14340" width="18.7109375" style="4" customWidth="1"/>
    <col min="14341" max="14341" width="11" style="4" customWidth="1"/>
    <col min="14342" max="14342" width="1.28515625" style="4" customWidth="1"/>
    <col min="14343" max="14343" width="9" style="4" customWidth="1"/>
    <col min="14344" max="14344" width="11.28515625" style="4" customWidth="1"/>
    <col min="14345" max="14345" width="12.42578125" style="4" customWidth="1"/>
    <col min="14346" max="14346" width="12.5703125" style="4" customWidth="1"/>
    <col min="14347" max="14347" width="7.5703125" style="4" bestFit="1" customWidth="1"/>
    <col min="14348" max="14348" width="26" style="4" customWidth="1"/>
    <col min="14349" max="14592" width="9.140625" style="4"/>
    <col min="14593" max="14593" width="5.42578125" style="4" customWidth="1"/>
    <col min="14594" max="14594" width="11.7109375" style="4" customWidth="1"/>
    <col min="14595" max="14595" width="12.42578125" style="4" customWidth="1"/>
    <col min="14596" max="14596" width="18.7109375" style="4" customWidth="1"/>
    <col min="14597" max="14597" width="11" style="4" customWidth="1"/>
    <col min="14598" max="14598" width="1.28515625" style="4" customWidth="1"/>
    <col min="14599" max="14599" width="9" style="4" customWidth="1"/>
    <col min="14600" max="14600" width="11.28515625" style="4" customWidth="1"/>
    <col min="14601" max="14601" width="12.42578125" style="4" customWidth="1"/>
    <col min="14602" max="14602" width="12.5703125" style="4" customWidth="1"/>
    <col min="14603" max="14603" width="7.5703125" style="4" bestFit="1" customWidth="1"/>
    <col min="14604" max="14604" width="26" style="4" customWidth="1"/>
    <col min="14605" max="14848" width="9.140625" style="4"/>
    <col min="14849" max="14849" width="5.42578125" style="4" customWidth="1"/>
    <col min="14850" max="14850" width="11.7109375" style="4" customWidth="1"/>
    <col min="14851" max="14851" width="12.42578125" style="4" customWidth="1"/>
    <col min="14852" max="14852" width="18.7109375" style="4" customWidth="1"/>
    <col min="14853" max="14853" width="11" style="4" customWidth="1"/>
    <col min="14854" max="14854" width="1.28515625" style="4" customWidth="1"/>
    <col min="14855" max="14855" width="9" style="4" customWidth="1"/>
    <col min="14856" max="14856" width="11.28515625" style="4" customWidth="1"/>
    <col min="14857" max="14857" width="12.42578125" style="4" customWidth="1"/>
    <col min="14858" max="14858" width="12.5703125" style="4" customWidth="1"/>
    <col min="14859" max="14859" width="7.5703125" style="4" bestFit="1" customWidth="1"/>
    <col min="14860" max="14860" width="26" style="4" customWidth="1"/>
    <col min="14861" max="15104" width="9.140625" style="4"/>
    <col min="15105" max="15105" width="5.42578125" style="4" customWidth="1"/>
    <col min="15106" max="15106" width="11.7109375" style="4" customWidth="1"/>
    <col min="15107" max="15107" width="12.42578125" style="4" customWidth="1"/>
    <col min="15108" max="15108" width="18.7109375" style="4" customWidth="1"/>
    <col min="15109" max="15109" width="11" style="4" customWidth="1"/>
    <col min="15110" max="15110" width="1.28515625" style="4" customWidth="1"/>
    <col min="15111" max="15111" width="9" style="4" customWidth="1"/>
    <col min="15112" max="15112" width="11.28515625" style="4" customWidth="1"/>
    <col min="15113" max="15113" width="12.42578125" style="4" customWidth="1"/>
    <col min="15114" max="15114" width="12.5703125" style="4" customWidth="1"/>
    <col min="15115" max="15115" width="7.5703125" style="4" bestFit="1" customWidth="1"/>
    <col min="15116" max="15116" width="26" style="4" customWidth="1"/>
    <col min="15117" max="15360" width="9.140625" style="4"/>
    <col min="15361" max="15361" width="5.42578125" style="4" customWidth="1"/>
    <col min="15362" max="15362" width="11.7109375" style="4" customWidth="1"/>
    <col min="15363" max="15363" width="12.42578125" style="4" customWidth="1"/>
    <col min="15364" max="15364" width="18.7109375" style="4" customWidth="1"/>
    <col min="15365" max="15365" width="11" style="4" customWidth="1"/>
    <col min="15366" max="15366" width="1.28515625" style="4" customWidth="1"/>
    <col min="15367" max="15367" width="9" style="4" customWidth="1"/>
    <col min="15368" max="15368" width="11.28515625" style="4" customWidth="1"/>
    <col min="15369" max="15369" width="12.42578125" style="4" customWidth="1"/>
    <col min="15370" max="15370" width="12.5703125" style="4" customWidth="1"/>
    <col min="15371" max="15371" width="7.5703125" style="4" bestFit="1" customWidth="1"/>
    <col min="15372" max="15372" width="26" style="4" customWidth="1"/>
    <col min="15373" max="15616" width="9.140625" style="4"/>
    <col min="15617" max="15617" width="5.42578125" style="4" customWidth="1"/>
    <col min="15618" max="15618" width="11.7109375" style="4" customWidth="1"/>
    <col min="15619" max="15619" width="12.42578125" style="4" customWidth="1"/>
    <col min="15620" max="15620" width="18.7109375" style="4" customWidth="1"/>
    <col min="15621" max="15621" width="11" style="4" customWidth="1"/>
    <col min="15622" max="15622" width="1.28515625" style="4" customWidth="1"/>
    <col min="15623" max="15623" width="9" style="4" customWidth="1"/>
    <col min="15624" max="15624" width="11.28515625" style="4" customWidth="1"/>
    <col min="15625" max="15625" width="12.42578125" style="4" customWidth="1"/>
    <col min="15626" max="15626" width="12.5703125" style="4" customWidth="1"/>
    <col min="15627" max="15627" width="7.5703125" style="4" bestFit="1" customWidth="1"/>
    <col min="15628" max="15628" width="26" style="4" customWidth="1"/>
    <col min="15629" max="15872" width="9.140625" style="4"/>
    <col min="15873" max="15873" width="5.42578125" style="4" customWidth="1"/>
    <col min="15874" max="15874" width="11.7109375" style="4" customWidth="1"/>
    <col min="15875" max="15875" width="12.42578125" style="4" customWidth="1"/>
    <col min="15876" max="15876" width="18.7109375" style="4" customWidth="1"/>
    <col min="15877" max="15877" width="11" style="4" customWidth="1"/>
    <col min="15878" max="15878" width="1.28515625" style="4" customWidth="1"/>
    <col min="15879" max="15879" width="9" style="4" customWidth="1"/>
    <col min="15880" max="15880" width="11.28515625" style="4" customWidth="1"/>
    <col min="15881" max="15881" width="12.42578125" style="4" customWidth="1"/>
    <col min="15882" max="15882" width="12.5703125" style="4" customWidth="1"/>
    <col min="15883" max="15883" width="7.5703125" style="4" bestFit="1" customWidth="1"/>
    <col min="15884" max="15884" width="26" style="4" customWidth="1"/>
    <col min="15885" max="16128" width="9.140625" style="4"/>
    <col min="16129" max="16129" width="5.42578125" style="4" customWidth="1"/>
    <col min="16130" max="16130" width="11.7109375" style="4" customWidth="1"/>
    <col min="16131" max="16131" width="12.42578125" style="4" customWidth="1"/>
    <col min="16132" max="16132" width="18.7109375" style="4" customWidth="1"/>
    <col min="16133" max="16133" width="11" style="4" customWidth="1"/>
    <col min="16134" max="16134" width="1.28515625" style="4" customWidth="1"/>
    <col min="16135" max="16135" width="9" style="4" customWidth="1"/>
    <col min="16136" max="16136" width="11.28515625" style="4" customWidth="1"/>
    <col min="16137" max="16137" width="12.42578125" style="4" customWidth="1"/>
    <col min="16138" max="16138" width="12.5703125" style="4" customWidth="1"/>
    <col min="16139" max="16139" width="7.5703125" style="4" bestFit="1" customWidth="1"/>
    <col min="16140" max="16140" width="26" style="4" customWidth="1"/>
    <col min="16141" max="16384" width="9.140625" style="4"/>
  </cols>
  <sheetData>
    <row r="1" spans="1:16" ht="18.75" customHeight="1" x14ac:dyDescent="0.2">
      <c r="A1" s="485" t="s">
        <v>30</v>
      </c>
      <c r="B1" s="486"/>
      <c r="C1" s="486"/>
      <c r="D1" s="486"/>
      <c r="E1" s="486"/>
      <c r="F1" s="486"/>
      <c r="G1" s="486"/>
      <c r="H1" s="486"/>
      <c r="I1" s="487" t="s">
        <v>4567</v>
      </c>
      <c r="J1" s="487"/>
      <c r="K1" s="487"/>
      <c r="L1" s="488"/>
      <c r="M1" s="300"/>
      <c r="N1" s="300"/>
    </row>
    <row r="2" spans="1:16" ht="17.25" customHeight="1" thickBot="1" x14ac:dyDescent="0.25">
      <c r="A2" s="489" t="s">
        <v>21</v>
      </c>
      <c r="B2" s="490"/>
      <c r="C2" s="490"/>
      <c r="D2" s="490"/>
      <c r="E2" s="490"/>
      <c r="F2" s="490"/>
      <c r="G2" s="490"/>
      <c r="H2" s="490"/>
      <c r="I2" s="491"/>
      <c r="J2" s="491"/>
      <c r="K2" s="491"/>
      <c r="L2" s="492"/>
    </row>
    <row r="3" spans="1:16" ht="15.75" customHeight="1" x14ac:dyDescent="0.2">
      <c r="A3" s="493" t="s">
        <v>4568</v>
      </c>
      <c r="B3" s="494"/>
      <c r="C3" s="494"/>
      <c r="D3" s="494"/>
      <c r="E3" s="494"/>
      <c r="F3" s="494"/>
      <c r="G3" s="494"/>
      <c r="H3" s="494"/>
      <c r="I3" s="495" t="s">
        <v>63</v>
      </c>
      <c r="J3" s="496"/>
      <c r="K3" s="497"/>
      <c r="L3" s="271" t="s">
        <v>7</v>
      </c>
    </row>
    <row r="4" spans="1:16" s="3" customFormat="1" ht="30" customHeight="1" x14ac:dyDescent="0.2">
      <c r="A4" s="498" t="s">
        <v>4559</v>
      </c>
      <c r="B4" s="499"/>
      <c r="C4" s="499"/>
      <c r="D4" s="499"/>
      <c r="E4" s="499"/>
      <c r="F4" s="499"/>
      <c r="G4" s="499"/>
      <c r="H4" s="500"/>
      <c r="I4" s="272" t="s">
        <v>5</v>
      </c>
      <c r="J4" s="501"/>
      <c r="K4" s="502"/>
      <c r="L4" s="273"/>
    </row>
    <row r="5" spans="1:16" ht="19.5" customHeight="1" x14ac:dyDescent="0.25">
      <c r="A5" s="503"/>
      <c r="B5" s="504"/>
      <c r="C5" s="504"/>
      <c r="D5" s="504"/>
      <c r="E5" s="504"/>
      <c r="F5" s="504"/>
      <c r="G5" s="504"/>
      <c r="H5" s="504"/>
      <c r="I5" s="274" t="s">
        <v>18</v>
      </c>
      <c r="J5" s="505"/>
      <c r="K5" s="506"/>
      <c r="L5" s="275" t="s">
        <v>4569</v>
      </c>
    </row>
    <row r="6" spans="1:16" ht="16.5" thickBot="1" x14ac:dyDescent="0.3">
      <c r="A6" s="507" t="s">
        <v>4570</v>
      </c>
      <c r="B6" s="508"/>
      <c r="C6" s="508"/>
      <c r="D6" s="509"/>
      <c r="E6" s="509"/>
      <c r="F6" s="509"/>
      <c r="G6" s="509"/>
      <c r="H6" s="509"/>
      <c r="I6" s="295" t="s">
        <v>4571</v>
      </c>
      <c r="J6" s="510" t="str">
        <f>H25</f>
        <v xml:space="preserve"> </v>
      </c>
      <c r="K6" s="511"/>
      <c r="L6" s="276"/>
    </row>
    <row r="7" spans="1:16" x14ac:dyDescent="0.2">
      <c r="A7" s="512"/>
      <c r="B7" s="513"/>
      <c r="C7" s="513"/>
      <c r="D7" s="513"/>
      <c r="E7" s="513"/>
      <c r="F7" s="513"/>
      <c r="G7" s="513"/>
      <c r="H7" s="513"/>
      <c r="I7" s="513"/>
      <c r="J7" s="513"/>
      <c r="K7" s="513"/>
      <c r="L7" s="514"/>
    </row>
    <row r="8" spans="1:16" s="277" customFormat="1" x14ac:dyDescent="0.2">
      <c r="A8" s="515" t="s">
        <v>22</v>
      </c>
      <c r="B8" s="517" t="s">
        <v>23</v>
      </c>
      <c r="C8" s="517" t="s">
        <v>33</v>
      </c>
      <c r="D8" s="519" t="s">
        <v>34</v>
      </c>
      <c r="E8" s="520"/>
      <c r="F8" s="521"/>
      <c r="G8" s="517" t="s">
        <v>4572</v>
      </c>
      <c r="H8" s="525" t="s">
        <v>4573</v>
      </c>
      <c r="I8" s="519" t="s">
        <v>4574</v>
      </c>
      <c r="J8" s="521"/>
      <c r="K8" s="527" t="s">
        <v>4575</v>
      </c>
      <c r="L8" s="529" t="s">
        <v>4576</v>
      </c>
    </row>
    <row r="9" spans="1:16" s="277" customFormat="1" x14ac:dyDescent="0.2">
      <c r="A9" s="516"/>
      <c r="B9" s="518"/>
      <c r="C9" s="518"/>
      <c r="D9" s="522"/>
      <c r="E9" s="523"/>
      <c r="F9" s="524"/>
      <c r="G9" s="518"/>
      <c r="H9" s="526"/>
      <c r="I9" s="278" t="s">
        <v>24</v>
      </c>
      <c r="J9" s="278" t="s">
        <v>25</v>
      </c>
      <c r="K9" s="528"/>
      <c r="L9" s="530"/>
    </row>
    <row r="10" spans="1:16" ht="18.75" customHeight="1" x14ac:dyDescent="0.2">
      <c r="A10" s="279">
        <v>1</v>
      </c>
      <c r="B10" s="296" t="str">
        <f>IF('ΓΛ 44Ν(LEAVE) Ιαν 2022-Δεκ 2022'!$S9="ΓΛ44Β",'ΓΛ 44Ν(LEAVE) Ιαν 2022-Δεκ 2022'!B9,"")</f>
        <v/>
      </c>
      <c r="C10" s="296" t="str">
        <f>IF('ΓΛ 44Ν(LEAVE) Ιαν 2022-Δεκ 2022'!$S9="ΓΛ44Β",'ΓΛ 44Ν(LEAVE) Ιαν 2022-Δεκ 2022'!C9,"")</f>
        <v/>
      </c>
      <c r="D10" s="412" t="str">
        <f>IF('ΓΛ 44Ν(LEAVE) Ιαν 2022-Δεκ 2022'!$S9="ΓΛ44Β",'ΓΛ 44Ν(LEAVE) Ιαν 2022-Δεκ 2022'!D9,"")</f>
        <v/>
      </c>
      <c r="E10" s="413"/>
      <c r="F10" s="414"/>
      <c r="G10" s="297" t="str">
        <f t="shared" ref="G10:G24" si="0">IF(OR(B10&lt;&gt;"",D10&lt;&gt;""),1324,"")</f>
        <v/>
      </c>
      <c r="H10" s="298" t="str">
        <f>IF(G10&lt;&gt;"",'ΓΛ 44Ν(LEAVE) Ιαν 2022-Δεκ 2022'!N9,"")</f>
        <v/>
      </c>
      <c r="I10" s="280"/>
      <c r="J10" s="280"/>
      <c r="K10" s="281" t="str">
        <f t="shared" ref="K10:K24" si="1">IF(( I10&gt;39447),"Ευρώ",IF(I10&gt;33328,"Λίρες"," "))</f>
        <v xml:space="preserve"> </v>
      </c>
      <c r="L10" s="282"/>
      <c r="O10" s="283"/>
      <c r="P10" s="284"/>
    </row>
    <row r="11" spans="1:16" ht="20.100000000000001" customHeight="1" x14ac:dyDescent="0.2">
      <c r="A11" s="285">
        <v>2</v>
      </c>
      <c r="B11" s="296" t="str">
        <f>IF('ΓΛ 44Ν(LEAVE) Ιαν 2022-Δεκ 2022'!$S10="ΓΛ44Β",'ΓΛ 44Ν(LEAVE) Ιαν 2022-Δεκ 2022'!B10,"")</f>
        <v/>
      </c>
      <c r="C11" s="296" t="str">
        <f>IF('ΓΛ 44Ν(LEAVE) Ιαν 2022-Δεκ 2022'!$S10="ΓΛ44Β",'ΓΛ 44Ν(LEAVE) Ιαν 2022-Δεκ 2022'!C10,"")</f>
        <v/>
      </c>
      <c r="D11" s="417" t="str">
        <f>IF('ΓΛ 44Ν(LEAVE) Ιαν 2022-Δεκ 2022'!$S10="ΓΛ44Β",'ΓΛ 44Ν(LEAVE) Ιαν 2022-Δεκ 2022'!D10,"")</f>
        <v/>
      </c>
      <c r="E11" s="418"/>
      <c r="F11" s="419"/>
      <c r="G11" s="297" t="str">
        <f t="shared" si="0"/>
        <v/>
      </c>
      <c r="H11" s="298" t="str">
        <f>IF(G11&lt;&gt;"",'ΓΛ 44Ν(LEAVE) Ιαν 2022-Δεκ 2022'!N10,"")</f>
        <v/>
      </c>
      <c r="I11" s="280"/>
      <c r="J11" s="280"/>
      <c r="K11" s="286" t="str">
        <f t="shared" si="1"/>
        <v xml:space="preserve"> </v>
      </c>
      <c r="L11" s="287"/>
    </row>
    <row r="12" spans="1:16" ht="20.100000000000001" customHeight="1" x14ac:dyDescent="0.2">
      <c r="A12" s="285">
        <v>3</v>
      </c>
      <c r="B12" s="296" t="str">
        <f>IF('ΓΛ 44Ν(LEAVE) Ιαν 2022-Δεκ 2022'!$S11="ΓΛ44Β",'ΓΛ 44Ν(LEAVE) Ιαν 2022-Δεκ 2022'!B11,"")</f>
        <v/>
      </c>
      <c r="C12" s="296" t="str">
        <f>IF('ΓΛ 44Ν(LEAVE) Ιαν 2022-Δεκ 2022'!$S11="ΓΛ44Β",'ΓΛ 44Ν(LEAVE) Ιαν 2022-Δεκ 2022'!C11,"")</f>
        <v/>
      </c>
      <c r="D12" s="417" t="str">
        <f>IF('ΓΛ 44Ν(LEAVE) Ιαν 2022-Δεκ 2022'!$S11="ΓΛ44Β",'ΓΛ 44Ν(LEAVE) Ιαν 2022-Δεκ 2022'!D11,"")</f>
        <v/>
      </c>
      <c r="E12" s="418"/>
      <c r="F12" s="419"/>
      <c r="G12" s="297" t="str">
        <f t="shared" si="0"/>
        <v/>
      </c>
      <c r="H12" s="298" t="str">
        <f>IF(G12&lt;&gt;"",'ΓΛ 44Ν(LEAVE) Ιαν 2022-Δεκ 2022'!N11,"")</f>
        <v/>
      </c>
      <c r="I12" s="280"/>
      <c r="J12" s="280"/>
      <c r="K12" s="286" t="str">
        <f t="shared" si="1"/>
        <v xml:space="preserve"> </v>
      </c>
      <c r="L12" s="287"/>
    </row>
    <row r="13" spans="1:16" ht="20.100000000000001" customHeight="1" x14ac:dyDescent="0.2">
      <c r="A13" s="285">
        <v>4</v>
      </c>
      <c r="B13" s="296" t="str">
        <f>IF('ΓΛ 44Ν(LEAVE) Ιαν 2022-Δεκ 2022'!$S12="ΓΛ44Β",'ΓΛ 44Ν(LEAVE) Ιαν 2022-Δεκ 2022'!B12,"")</f>
        <v/>
      </c>
      <c r="C13" s="296" t="str">
        <f>IF('ΓΛ 44Ν(LEAVE) Ιαν 2022-Δεκ 2022'!$S12="ΓΛ44Β",'ΓΛ 44Ν(LEAVE) Ιαν 2022-Δεκ 2022'!C12,"")</f>
        <v/>
      </c>
      <c r="D13" s="417" t="str">
        <f>IF('ΓΛ 44Ν(LEAVE) Ιαν 2022-Δεκ 2022'!$S12="ΓΛ44Β",'ΓΛ 44Ν(LEAVE) Ιαν 2022-Δεκ 2022'!D12,"")</f>
        <v/>
      </c>
      <c r="E13" s="418"/>
      <c r="F13" s="419"/>
      <c r="G13" s="297" t="str">
        <f t="shared" si="0"/>
        <v/>
      </c>
      <c r="H13" s="298" t="str">
        <f>IF(G13&lt;&gt;"",'ΓΛ 44Ν(LEAVE) Ιαν 2022-Δεκ 2022'!N12,"")</f>
        <v/>
      </c>
      <c r="I13" s="280"/>
      <c r="J13" s="280"/>
      <c r="K13" s="286" t="str">
        <f t="shared" si="1"/>
        <v xml:space="preserve"> </v>
      </c>
      <c r="L13" s="287"/>
    </row>
    <row r="14" spans="1:16" ht="20.100000000000001" customHeight="1" x14ac:dyDescent="0.2">
      <c r="A14" s="285">
        <v>5</v>
      </c>
      <c r="B14" s="296" t="str">
        <f>IF('ΓΛ 44Ν(LEAVE) Ιαν 2022-Δεκ 2022'!$S13="ΓΛ44Β",'ΓΛ 44Ν(LEAVE) Ιαν 2022-Δεκ 2022'!B13,"")</f>
        <v/>
      </c>
      <c r="C14" s="296" t="str">
        <f>IF('ΓΛ 44Ν(LEAVE) Ιαν 2022-Δεκ 2022'!$S13="ΓΛ44Β",'ΓΛ 44Ν(LEAVE) Ιαν 2022-Δεκ 2022'!C13,"")</f>
        <v/>
      </c>
      <c r="D14" s="417" t="str">
        <f>IF('ΓΛ 44Ν(LEAVE) Ιαν 2022-Δεκ 2022'!$S13="ΓΛ44Β",'ΓΛ 44Ν(LEAVE) Ιαν 2022-Δεκ 2022'!D13,"")</f>
        <v/>
      </c>
      <c r="E14" s="418"/>
      <c r="F14" s="419"/>
      <c r="G14" s="297" t="str">
        <f t="shared" si="0"/>
        <v/>
      </c>
      <c r="H14" s="298" t="str">
        <f>IF(G14&lt;&gt;"",'ΓΛ 44Ν(LEAVE) Ιαν 2022-Δεκ 2022'!N13,"")</f>
        <v/>
      </c>
      <c r="I14" s="280"/>
      <c r="J14" s="280"/>
      <c r="K14" s="286" t="str">
        <f t="shared" si="1"/>
        <v xml:space="preserve"> </v>
      </c>
      <c r="L14" s="287"/>
    </row>
    <row r="15" spans="1:16" ht="20.100000000000001" customHeight="1" x14ac:dyDescent="0.2">
      <c r="A15" s="285">
        <v>6</v>
      </c>
      <c r="B15" s="296" t="str">
        <f>IF('ΓΛ 44Ν(LEAVE) Ιαν 2022-Δεκ 2022'!$S14="ΓΛ44Β",'ΓΛ 44Ν(LEAVE) Ιαν 2022-Δεκ 2022'!B14,"")</f>
        <v/>
      </c>
      <c r="C15" s="296" t="str">
        <f>IF('ΓΛ 44Ν(LEAVE) Ιαν 2022-Δεκ 2022'!$S14="ΓΛ44Β",'ΓΛ 44Ν(LEAVE) Ιαν 2022-Δεκ 2022'!C14,"")</f>
        <v/>
      </c>
      <c r="D15" s="417" t="str">
        <f>IF('ΓΛ 44Ν(LEAVE) Ιαν 2022-Δεκ 2022'!$S14="ΓΛ44Β",'ΓΛ 44Ν(LEAVE) Ιαν 2022-Δεκ 2022'!D14,"")</f>
        <v/>
      </c>
      <c r="E15" s="418"/>
      <c r="F15" s="419"/>
      <c r="G15" s="297" t="str">
        <f t="shared" si="0"/>
        <v/>
      </c>
      <c r="H15" s="298" t="str">
        <f>IF(G15&lt;&gt;"",'ΓΛ 44Ν(LEAVE) Ιαν 2022-Δεκ 2022'!N14,"")</f>
        <v/>
      </c>
      <c r="I15" s="280"/>
      <c r="J15" s="280"/>
      <c r="K15" s="286" t="str">
        <f t="shared" si="1"/>
        <v xml:space="preserve"> </v>
      </c>
      <c r="L15" s="287"/>
    </row>
    <row r="16" spans="1:16" ht="20.100000000000001" customHeight="1" x14ac:dyDescent="0.2">
      <c r="A16" s="285">
        <v>7</v>
      </c>
      <c r="B16" s="296" t="str">
        <f>IF('ΓΛ 44Ν(LEAVE) Ιαν 2022-Δεκ 2022'!$S15="ΓΛ44Β",'ΓΛ 44Ν(LEAVE) Ιαν 2022-Δεκ 2022'!B15,"")</f>
        <v/>
      </c>
      <c r="C16" s="296" t="str">
        <f>IF('ΓΛ 44Ν(LEAVE) Ιαν 2022-Δεκ 2022'!$S15="ΓΛ44Β",'ΓΛ 44Ν(LEAVE) Ιαν 2022-Δεκ 2022'!C15,"")</f>
        <v/>
      </c>
      <c r="D16" s="417" t="str">
        <f>IF('ΓΛ 44Ν(LEAVE) Ιαν 2022-Δεκ 2022'!$S15="ΓΛ44Β",'ΓΛ 44Ν(LEAVE) Ιαν 2022-Δεκ 2022'!D15,"")</f>
        <v/>
      </c>
      <c r="E16" s="418"/>
      <c r="F16" s="419"/>
      <c r="G16" s="297" t="str">
        <f t="shared" si="0"/>
        <v/>
      </c>
      <c r="H16" s="298" t="str">
        <f>IF(G16&lt;&gt;"",'ΓΛ 44Ν(LEAVE) Ιαν 2022-Δεκ 2022'!N15,"")</f>
        <v/>
      </c>
      <c r="I16" s="280"/>
      <c r="J16" s="280"/>
      <c r="K16" s="286" t="str">
        <f t="shared" si="1"/>
        <v xml:space="preserve"> </v>
      </c>
      <c r="L16" s="287"/>
    </row>
    <row r="17" spans="1:13" ht="20.100000000000001" customHeight="1" x14ac:dyDescent="0.2">
      <c r="A17" s="285">
        <v>8</v>
      </c>
      <c r="B17" s="296" t="str">
        <f>IF('ΓΛ 44Ν(LEAVE) Ιαν 2022-Δεκ 2022'!$S16="ΓΛ44Β",'ΓΛ 44Ν(LEAVE) Ιαν 2022-Δεκ 2022'!B16,"")</f>
        <v/>
      </c>
      <c r="C17" s="296" t="str">
        <f>IF('ΓΛ 44Ν(LEAVE) Ιαν 2022-Δεκ 2022'!$S16="ΓΛ44Β",'ΓΛ 44Ν(LEAVE) Ιαν 2022-Δεκ 2022'!C16,"")</f>
        <v/>
      </c>
      <c r="D17" s="417" t="str">
        <f>IF('ΓΛ 44Ν(LEAVE) Ιαν 2022-Δεκ 2022'!$S16="ΓΛ44Β",'ΓΛ 44Ν(LEAVE) Ιαν 2022-Δεκ 2022'!D16,"")</f>
        <v/>
      </c>
      <c r="E17" s="418"/>
      <c r="F17" s="419"/>
      <c r="G17" s="297" t="str">
        <f t="shared" si="0"/>
        <v/>
      </c>
      <c r="H17" s="298" t="str">
        <f>IF(G17&lt;&gt;"",'ΓΛ 44Ν(LEAVE) Ιαν 2022-Δεκ 2022'!N16,"")</f>
        <v/>
      </c>
      <c r="I17" s="280"/>
      <c r="J17" s="280"/>
      <c r="K17" s="286" t="str">
        <f t="shared" si="1"/>
        <v xml:space="preserve"> </v>
      </c>
      <c r="L17" s="287"/>
    </row>
    <row r="18" spans="1:13" ht="20.100000000000001" customHeight="1" x14ac:dyDescent="0.2">
      <c r="A18" s="285">
        <v>9</v>
      </c>
      <c r="B18" s="296" t="str">
        <f>IF('ΓΛ 44Ν(LEAVE) Ιαν 2022-Δεκ 2022'!$S17="ΓΛ44Β",'ΓΛ 44Ν(LEAVE) Ιαν 2022-Δεκ 2022'!B17,"")</f>
        <v/>
      </c>
      <c r="C18" s="296" t="str">
        <f>IF('ΓΛ 44Ν(LEAVE) Ιαν 2022-Δεκ 2022'!$S17="ΓΛ44Β",'ΓΛ 44Ν(LEAVE) Ιαν 2022-Δεκ 2022'!C17,"")</f>
        <v/>
      </c>
      <c r="D18" s="417" t="str">
        <f>IF('ΓΛ 44Ν(LEAVE) Ιαν 2022-Δεκ 2022'!$S17="ΓΛ44Β",'ΓΛ 44Ν(LEAVE) Ιαν 2022-Δεκ 2022'!D17,"")</f>
        <v/>
      </c>
      <c r="E18" s="418"/>
      <c r="F18" s="419"/>
      <c r="G18" s="297" t="str">
        <f t="shared" si="0"/>
        <v/>
      </c>
      <c r="H18" s="298" t="str">
        <f>IF(G18&lt;&gt;"",'ΓΛ 44Ν(LEAVE) Ιαν 2022-Δεκ 2022'!N17,"")</f>
        <v/>
      </c>
      <c r="I18" s="280"/>
      <c r="J18" s="280"/>
      <c r="K18" s="286" t="str">
        <f t="shared" si="1"/>
        <v xml:space="preserve"> </v>
      </c>
      <c r="L18" s="287"/>
    </row>
    <row r="19" spans="1:13" ht="20.100000000000001" customHeight="1" x14ac:dyDescent="0.2">
      <c r="A19" s="285">
        <v>10</v>
      </c>
      <c r="B19" s="296" t="str">
        <f>IF('ΓΛ 44Ν(LEAVE) Ιαν 2022-Δεκ 2022'!$S18="ΓΛ44Β",'ΓΛ 44Ν(LEAVE) Ιαν 2022-Δεκ 2022'!B18,"")</f>
        <v/>
      </c>
      <c r="C19" s="296" t="str">
        <f>IF('ΓΛ 44Ν(LEAVE) Ιαν 2022-Δεκ 2022'!$S18="ΓΛ44Β",'ΓΛ 44Ν(LEAVE) Ιαν 2022-Δεκ 2022'!C18,"")</f>
        <v/>
      </c>
      <c r="D19" s="417" t="str">
        <f>IF('ΓΛ 44Ν(LEAVE) Ιαν 2022-Δεκ 2022'!$S18="ΓΛ44Β",'ΓΛ 44Ν(LEAVE) Ιαν 2022-Δεκ 2022'!D18,"")</f>
        <v/>
      </c>
      <c r="E19" s="418"/>
      <c r="F19" s="419"/>
      <c r="G19" s="297" t="str">
        <f t="shared" si="0"/>
        <v/>
      </c>
      <c r="H19" s="298" t="str">
        <f>IF(G19&lt;&gt;"",'ΓΛ 44Ν(LEAVE) Ιαν 2022-Δεκ 2022'!N18,"")</f>
        <v/>
      </c>
      <c r="I19" s="280"/>
      <c r="J19" s="280"/>
      <c r="K19" s="286" t="str">
        <f t="shared" si="1"/>
        <v xml:space="preserve"> </v>
      </c>
      <c r="L19" s="287"/>
    </row>
    <row r="20" spans="1:13" ht="20.100000000000001" customHeight="1" x14ac:dyDescent="0.2">
      <c r="A20" s="285">
        <v>11</v>
      </c>
      <c r="B20" s="296" t="str">
        <f>IF('ΓΛ 44Ν(LEAVE) Ιαν 2022-Δεκ 2022'!$S19="ΓΛ44Β",'ΓΛ 44Ν(LEAVE) Ιαν 2022-Δεκ 2022'!B19,"")</f>
        <v/>
      </c>
      <c r="C20" s="296" t="str">
        <f>IF('ΓΛ 44Ν(LEAVE) Ιαν 2022-Δεκ 2022'!$S19="ΓΛ44Β",'ΓΛ 44Ν(LEAVE) Ιαν 2022-Δεκ 2022'!C19,"")</f>
        <v/>
      </c>
      <c r="D20" s="417" t="str">
        <f>IF('ΓΛ 44Ν(LEAVE) Ιαν 2022-Δεκ 2022'!$S19="ΓΛ44Β",'ΓΛ 44Ν(LEAVE) Ιαν 2022-Δεκ 2022'!D19,"")</f>
        <v/>
      </c>
      <c r="E20" s="418"/>
      <c r="F20" s="419"/>
      <c r="G20" s="297" t="str">
        <f t="shared" si="0"/>
        <v/>
      </c>
      <c r="H20" s="298" t="str">
        <f>IF(G20&lt;&gt;"",'ΓΛ 44Ν(LEAVE) Ιαν 2022-Δεκ 2022'!N19,"")</f>
        <v/>
      </c>
      <c r="I20" s="280"/>
      <c r="J20" s="280"/>
      <c r="K20" s="286" t="str">
        <f t="shared" si="1"/>
        <v xml:space="preserve"> </v>
      </c>
      <c r="L20" s="287"/>
    </row>
    <row r="21" spans="1:13" ht="20.100000000000001" customHeight="1" x14ac:dyDescent="0.2">
      <c r="A21" s="285">
        <v>12</v>
      </c>
      <c r="B21" s="296" t="str">
        <f>IF('ΓΛ 44Ν(LEAVE) Ιαν 2022-Δεκ 2022'!$S20="ΓΛ44Β",'ΓΛ 44Ν(LEAVE) Ιαν 2022-Δεκ 2022'!B20,"")</f>
        <v/>
      </c>
      <c r="C21" s="296" t="str">
        <f>IF('ΓΛ 44Ν(LEAVE) Ιαν 2022-Δεκ 2022'!$S20="ΓΛ44Β",'ΓΛ 44Ν(LEAVE) Ιαν 2022-Δεκ 2022'!C20,"")</f>
        <v/>
      </c>
      <c r="D21" s="417" t="str">
        <f>IF('ΓΛ 44Ν(LEAVE) Ιαν 2022-Δεκ 2022'!$S20="ΓΛ44Β",'ΓΛ 44Ν(LEAVE) Ιαν 2022-Δεκ 2022'!D20,"")</f>
        <v/>
      </c>
      <c r="E21" s="418"/>
      <c r="F21" s="419"/>
      <c r="G21" s="297" t="str">
        <f t="shared" si="0"/>
        <v/>
      </c>
      <c r="H21" s="298" t="str">
        <f>IF(G21&lt;&gt;"",'ΓΛ 44Ν(LEAVE) Ιαν 2022-Δεκ 2022'!N20,"")</f>
        <v/>
      </c>
      <c r="I21" s="280"/>
      <c r="J21" s="280"/>
      <c r="K21" s="286" t="str">
        <f t="shared" si="1"/>
        <v xml:space="preserve"> </v>
      </c>
      <c r="L21" s="287"/>
    </row>
    <row r="22" spans="1:13" ht="20.100000000000001" customHeight="1" x14ac:dyDescent="0.2">
      <c r="A22" s="285">
        <v>13</v>
      </c>
      <c r="B22" s="296" t="str">
        <f>IF('ΓΛ 44Ν(LEAVE) Ιαν 2022-Δεκ 2022'!$S21="ΓΛ44Β",'ΓΛ 44Ν(LEAVE) Ιαν 2022-Δεκ 2022'!B21,"")</f>
        <v/>
      </c>
      <c r="C22" s="296" t="str">
        <f>IF('ΓΛ 44Ν(LEAVE) Ιαν 2022-Δεκ 2022'!$S21="ΓΛ44Β",'ΓΛ 44Ν(LEAVE) Ιαν 2022-Δεκ 2022'!C21,"")</f>
        <v/>
      </c>
      <c r="D22" s="417" t="str">
        <f>IF('ΓΛ 44Ν(LEAVE) Ιαν 2022-Δεκ 2022'!$S21="ΓΛ44Β",'ΓΛ 44Ν(LEAVE) Ιαν 2022-Δεκ 2022'!D21,"")</f>
        <v/>
      </c>
      <c r="E22" s="418"/>
      <c r="F22" s="419"/>
      <c r="G22" s="297" t="str">
        <f t="shared" si="0"/>
        <v/>
      </c>
      <c r="H22" s="298" t="str">
        <f>IF(G22&lt;&gt;"",'ΓΛ 44Ν(LEAVE) Ιαν 2022-Δεκ 2022'!N21,"")</f>
        <v/>
      </c>
      <c r="I22" s="280"/>
      <c r="J22" s="280"/>
      <c r="K22" s="286" t="str">
        <f t="shared" si="1"/>
        <v xml:space="preserve"> </v>
      </c>
      <c r="L22" s="287"/>
    </row>
    <row r="23" spans="1:13" ht="20.100000000000001" customHeight="1" x14ac:dyDescent="0.2">
      <c r="A23" s="285">
        <v>14</v>
      </c>
      <c r="B23" s="296" t="str">
        <f>IF('ΓΛ 44Ν(LEAVE) Ιαν 2022-Δεκ 2022'!$S22="ΓΛ44Β",'ΓΛ 44Ν(LEAVE) Ιαν 2022-Δεκ 2022'!B22,"")</f>
        <v/>
      </c>
      <c r="C23" s="296" t="str">
        <f>IF('ΓΛ 44Ν(LEAVE) Ιαν 2022-Δεκ 2022'!$S22="ΓΛ44Β",'ΓΛ 44Ν(LEAVE) Ιαν 2022-Δεκ 2022'!C22,"")</f>
        <v/>
      </c>
      <c r="D23" s="417" t="str">
        <f>IF('ΓΛ 44Ν(LEAVE) Ιαν 2022-Δεκ 2022'!$S22="ΓΛ44Β",'ΓΛ 44Ν(LEAVE) Ιαν 2022-Δεκ 2022'!D22,"")</f>
        <v/>
      </c>
      <c r="E23" s="418"/>
      <c r="F23" s="419"/>
      <c r="G23" s="297" t="str">
        <f t="shared" si="0"/>
        <v/>
      </c>
      <c r="H23" s="298" t="str">
        <f>IF(G23&lt;&gt;"",'ΓΛ 44Ν(LEAVE) Ιαν 2022-Δεκ 2022'!N22,"")</f>
        <v/>
      </c>
      <c r="I23" s="280"/>
      <c r="J23" s="280"/>
      <c r="K23" s="286" t="str">
        <f t="shared" si="1"/>
        <v xml:space="preserve"> </v>
      </c>
      <c r="L23" s="287"/>
    </row>
    <row r="24" spans="1:13" ht="20.100000000000001" customHeight="1" x14ac:dyDescent="0.2">
      <c r="A24" s="288">
        <v>15</v>
      </c>
      <c r="B24" s="296" t="str">
        <f>IF('ΓΛ 44Ν(LEAVE) Ιαν 2022-Δεκ 2022'!$S23="ΓΛ44Β",'ΓΛ 44Ν(LEAVE) Ιαν 2022-Δεκ 2022'!B23,"")</f>
        <v/>
      </c>
      <c r="C24" s="296" t="str">
        <f>IF('ΓΛ 44Ν(LEAVE) Ιαν 2022-Δεκ 2022'!$S23="ΓΛ44Β",'ΓΛ 44Ν(LEAVE) Ιαν 2022-Δεκ 2022'!C23,"")</f>
        <v/>
      </c>
      <c r="D24" s="466" t="str">
        <f>IF('ΓΛ 44Ν(LEAVE) Ιαν 2022-Δεκ 2022'!$S23="ΓΛ44Β",'ΓΛ 44Ν(LEAVE) Ιαν 2022-Δεκ 2022'!D23,"")</f>
        <v/>
      </c>
      <c r="E24" s="467"/>
      <c r="F24" s="468"/>
      <c r="G24" s="297" t="str">
        <f t="shared" si="0"/>
        <v/>
      </c>
      <c r="H24" s="298" t="str">
        <f>IF(G24&lt;&gt;"",'ΓΛ 44Ν(LEAVE) Ιαν 2022-Δεκ 2022'!N23,"")</f>
        <v/>
      </c>
      <c r="I24" s="280"/>
      <c r="J24" s="280"/>
      <c r="K24" s="289" t="str">
        <f t="shared" si="1"/>
        <v xml:space="preserve"> </v>
      </c>
      <c r="L24" s="290"/>
    </row>
    <row r="25" spans="1:13" ht="20.100000000000001" customHeight="1" thickBot="1" x14ac:dyDescent="0.25">
      <c r="A25" s="534"/>
      <c r="B25" s="535"/>
      <c r="C25" s="535"/>
      <c r="D25" s="535"/>
      <c r="E25" s="536" t="s">
        <v>4577</v>
      </c>
      <c r="F25" s="536"/>
      <c r="G25" s="537"/>
      <c r="H25" s="291" t="str">
        <f>IF(SUM(H10:H24)&lt;&gt;0,SUM(H10:H24)," ")</f>
        <v xml:space="preserve"> </v>
      </c>
      <c r="I25" s="538"/>
      <c r="J25" s="535"/>
      <c r="K25" s="535"/>
      <c r="L25" s="539"/>
      <c r="M25" s="3"/>
    </row>
    <row r="26" spans="1:13" ht="34.5" customHeight="1" x14ac:dyDescent="0.2">
      <c r="A26" s="292" t="s">
        <v>4578</v>
      </c>
      <c r="C26" s="293"/>
      <c r="F26" s="293" t="s">
        <v>4579</v>
      </c>
      <c r="J26" s="293" t="s">
        <v>4580</v>
      </c>
      <c r="K26" s="3"/>
      <c r="L26" s="294"/>
      <c r="M26" s="3"/>
    </row>
    <row r="27" spans="1:13" ht="27.75" customHeight="1" x14ac:dyDescent="0.2">
      <c r="A27" s="292" t="s">
        <v>4581</v>
      </c>
      <c r="C27" s="293"/>
      <c r="F27" s="293" t="s">
        <v>4579</v>
      </c>
      <c r="J27" s="293" t="s">
        <v>4582</v>
      </c>
      <c r="K27" s="3"/>
      <c r="L27" s="294"/>
      <c r="M27" s="3"/>
    </row>
    <row r="28" spans="1:13" ht="13.5" thickBot="1" x14ac:dyDescent="0.25">
      <c r="A28" s="531"/>
      <c r="B28" s="532"/>
      <c r="C28" s="532"/>
      <c r="D28" s="532"/>
      <c r="E28" s="532"/>
      <c r="F28" s="532"/>
      <c r="G28" s="532"/>
      <c r="H28" s="532"/>
      <c r="I28" s="532"/>
      <c r="J28" s="532"/>
      <c r="K28" s="532"/>
      <c r="L28" s="533"/>
      <c r="M28" s="3"/>
    </row>
  </sheetData>
  <sheetProtection selectLockedCells="1"/>
  <mergeCells count="42">
    <mergeCell ref="A28:L28"/>
    <mergeCell ref="D22:F22"/>
    <mergeCell ref="D23:F23"/>
    <mergeCell ref="D24:F24"/>
    <mergeCell ref="A25:D25"/>
    <mergeCell ref="E25:G25"/>
    <mergeCell ref="I25:L25"/>
    <mergeCell ref="D21:F21"/>
    <mergeCell ref="D10:F10"/>
    <mergeCell ref="D11:F11"/>
    <mergeCell ref="D12:F12"/>
    <mergeCell ref="D13:F13"/>
    <mergeCell ref="D14:F14"/>
    <mergeCell ref="D15:F15"/>
    <mergeCell ref="D16:F16"/>
    <mergeCell ref="D17:F17"/>
    <mergeCell ref="D18:F18"/>
    <mergeCell ref="D19:F19"/>
    <mergeCell ref="D20:F20"/>
    <mergeCell ref="A7:L7"/>
    <mergeCell ref="A8:A9"/>
    <mergeCell ref="B8:B9"/>
    <mergeCell ref="C8:C9"/>
    <mergeCell ref="D8:F9"/>
    <mergeCell ref="G8:G9"/>
    <mergeCell ref="H8:H9"/>
    <mergeCell ref="I8:J8"/>
    <mergeCell ref="K8:K9"/>
    <mergeCell ref="L8:L9"/>
    <mergeCell ref="A4:H4"/>
    <mergeCell ref="J4:K4"/>
    <mergeCell ref="A5:H5"/>
    <mergeCell ref="J5:K5"/>
    <mergeCell ref="A6:C6"/>
    <mergeCell ref="D6:H6"/>
    <mergeCell ref="J6:K6"/>
    <mergeCell ref="A1:H1"/>
    <mergeCell ref="I1:L1"/>
    <mergeCell ref="A2:H2"/>
    <mergeCell ref="I2:L2"/>
    <mergeCell ref="A3:H3"/>
    <mergeCell ref="I3:K3"/>
  </mergeCells>
  <conditionalFormatting sqref="H25">
    <cfRule type="cellIs" dxfId="101" priority="9" stopIfTrue="1" operator="equal">
      <formula>0</formula>
    </cfRule>
  </conditionalFormatting>
  <conditionalFormatting sqref="H8:H9">
    <cfRule type="expression" dxfId="100" priority="8" stopIfTrue="1">
      <formula>(SUM(H10:H24)&lt;&gt;0)</formula>
    </cfRule>
  </conditionalFormatting>
  <conditionalFormatting sqref="J9">
    <cfRule type="expression" dxfId="99" priority="7" stopIfTrue="1">
      <formula>(SUM(J10:J25)&lt;&gt;0)</formula>
    </cfRule>
  </conditionalFormatting>
  <conditionalFormatting sqref="I9">
    <cfRule type="expression" dxfId="98" priority="6" stopIfTrue="1">
      <formula>(SUM(I10:I25)&lt;&gt;0)</formula>
    </cfRule>
  </conditionalFormatting>
  <conditionalFormatting sqref="L8:L9">
    <cfRule type="expression" dxfId="97" priority="5" stopIfTrue="1">
      <formula>(SUM(I10:I25)&lt;&gt;0)</formula>
    </cfRule>
  </conditionalFormatting>
  <conditionalFormatting sqref="G8:G9 B8:C8">
    <cfRule type="expression" dxfId="96" priority="4" stopIfTrue="1">
      <formula>(SUM(B10:B24)&lt;&gt;0)</formula>
    </cfRule>
  </conditionalFormatting>
  <conditionalFormatting sqref="K8:K9">
    <cfRule type="expression" dxfId="95" priority="3" stopIfTrue="1">
      <formula>(SUM(I10:I24)&lt;&gt;0)</formula>
    </cfRule>
  </conditionalFormatting>
  <conditionalFormatting sqref="D8">
    <cfRule type="expression" dxfId="94" priority="2" stopIfTrue="1">
      <formula>(SUM(C10:C24)&lt;&gt;0)</formula>
    </cfRule>
  </conditionalFormatting>
  <conditionalFormatting sqref="M10:M24">
    <cfRule type="notContainsBlanks" dxfId="93" priority="1">
      <formula>LEN(TRIM(M10))&gt;0</formula>
    </cfRule>
  </conditionalFormatting>
  <dataValidations count="13">
    <dataValidation type="decimal" errorStyle="information" allowBlank="1" showInputMessage="1" showErrorMessage="1" errorTitle="ΜΕΓΑΛΟ ΠΟΣΟ" sqref="H10:H24" xr:uid="{7D62C125-9E8C-4EF4-B7B9-5FECAC889153}">
      <formula1>1</formula1>
      <formula2>5000</formula2>
    </dataValidation>
    <dataValidation allowBlank="1" showInputMessage="1" showErrorMessage="1" promptTitle="ΥΠΟΥΡΓΕΙΟ/ΤΜΗΜΑ/ΥΠΗΡΕΣΙΑ" prompt="Αναγράψετε το Υπουργείο/Τμήμα/Υπηρεσία" sqref="D6:H6 IZ6:JD6 SV6:SZ6 ACR6:ACV6 AMN6:AMR6 AWJ6:AWN6 BGF6:BGJ6 BQB6:BQF6 BZX6:CAB6 CJT6:CJX6 CTP6:CTT6 DDL6:DDP6 DNH6:DNL6 DXD6:DXH6 EGZ6:EHD6 EQV6:EQZ6 FAR6:FAV6 FKN6:FKR6 FUJ6:FUN6 GEF6:GEJ6 GOB6:GOF6 GXX6:GYB6 HHT6:HHX6 HRP6:HRT6 IBL6:IBP6 ILH6:ILL6 IVD6:IVH6 JEZ6:JFD6 JOV6:JOZ6 JYR6:JYV6 KIN6:KIR6 KSJ6:KSN6 LCF6:LCJ6 LMB6:LMF6 LVX6:LWB6 MFT6:MFX6 MPP6:MPT6 MZL6:MZP6 NJH6:NJL6 NTD6:NTH6 OCZ6:ODD6 OMV6:OMZ6 OWR6:OWV6 PGN6:PGR6 PQJ6:PQN6 QAF6:QAJ6 QKB6:QKF6 QTX6:QUB6 RDT6:RDX6 RNP6:RNT6 RXL6:RXP6 SHH6:SHL6 SRD6:SRH6 TAZ6:TBD6 TKV6:TKZ6 TUR6:TUV6 UEN6:UER6 UOJ6:UON6 UYF6:UYJ6 VIB6:VIF6 VRX6:VSB6 WBT6:WBX6 WLP6:WLT6 WVL6:WVP6 D65542:H65542 IZ65542:JD65542 SV65542:SZ65542 ACR65542:ACV65542 AMN65542:AMR65542 AWJ65542:AWN65542 BGF65542:BGJ65542 BQB65542:BQF65542 BZX65542:CAB65542 CJT65542:CJX65542 CTP65542:CTT65542 DDL65542:DDP65542 DNH65542:DNL65542 DXD65542:DXH65542 EGZ65542:EHD65542 EQV65542:EQZ65542 FAR65542:FAV65542 FKN65542:FKR65542 FUJ65542:FUN65542 GEF65542:GEJ65542 GOB65542:GOF65542 GXX65542:GYB65542 HHT65542:HHX65542 HRP65542:HRT65542 IBL65542:IBP65542 ILH65542:ILL65542 IVD65542:IVH65542 JEZ65542:JFD65542 JOV65542:JOZ65542 JYR65542:JYV65542 KIN65542:KIR65542 KSJ65542:KSN65542 LCF65542:LCJ65542 LMB65542:LMF65542 LVX65542:LWB65542 MFT65542:MFX65542 MPP65542:MPT65542 MZL65542:MZP65542 NJH65542:NJL65542 NTD65542:NTH65542 OCZ65542:ODD65542 OMV65542:OMZ65542 OWR65542:OWV65542 PGN65542:PGR65542 PQJ65542:PQN65542 QAF65542:QAJ65542 QKB65542:QKF65542 QTX65542:QUB65542 RDT65542:RDX65542 RNP65542:RNT65542 RXL65542:RXP65542 SHH65542:SHL65542 SRD65542:SRH65542 TAZ65542:TBD65542 TKV65542:TKZ65542 TUR65542:TUV65542 UEN65542:UER65542 UOJ65542:UON65542 UYF65542:UYJ65542 VIB65542:VIF65542 VRX65542:VSB65542 WBT65542:WBX65542 WLP65542:WLT65542 WVL65542:WVP65542 D131078:H131078 IZ131078:JD131078 SV131078:SZ131078 ACR131078:ACV131078 AMN131078:AMR131078 AWJ131078:AWN131078 BGF131078:BGJ131078 BQB131078:BQF131078 BZX131078:CAB131078 CJT131078:CJX131078 CTP131078:CTT131078 DDL131078:DDP131078 DNH131078:DNL131078 DXD131078:DXH131078 EGZ131078:EHD131078 EQV131078:EQZ131078 FAR131078:FAV131078 FKN131078:FKR131078 FUJ131078:FUN131078 GEF131078:GEJ131078 GOB131078:GOF131078 GXX131078:GYB131078 HHT131078:HHX131078 HRP131078:HRT131078 IBL131078:IBP131078 ILH131078:ILL131078 IVD131078:IVH131078 JEZ131078:JFD131078 JOV131078:JOZ131078 JYR131078:JYV131078 KIN131078:KIR131078 KSJ131078:KSN131078 LCF131078:LCJ131078 LMB131078:LMF131078 LVX131078:LWB131078 MFT131078:MFX131078 MPP131078:MPT131078 MZL131078:MZP131078 NJH131078:NJL131078 NTD131078:NTH131078 OCZ131078:ODD131078 OMV131078:OMZ131078 OWR131078:OWV131078 PGN131078:PGR131078 PQJ131078:PQN131078 QAF131078:QAJ131078 QKB131078:QKF131078 QTX131078:QUB131078 RDT131078:RDX131078 RNP131078:RNT131078 RXL131078:RXP131078 SHH131078:SHL131078 SRD131078:SRH131078 TAZ131078:TBD131078 TKV131078:TKZ131078 TUR131078:TUV131078 UEN131078:UER131078 UOJ131078:UON131078 UYF131078:UYJ131078 VIB131078:VIF131078 VRX131078:VSB131078 WBT131078:WBX131078 WLP131078:WLT131078 WVL131078:WVP131078 D196614:H196614 IZ196614:JD196614 SV196614:SZ196614 ACR196614:ACV196614 AMN196614:AMR196614 AWJ196614:AWN196614 BGF196614:BGJ196614 BQB196614:BQF196614 BZX196614:CAB196614 CJT196614:CJX196614 CTP196614:CTT196614 DDL196614:DDP196614 DNH196614:DNL196614 DXD196614:DXH196614 EGZ196614:EHD196614 EQV196614:EQZ196614 FAR196614:FAV196614 FKN196614:FKR196614 FUJ196614:FUN196614 GEF196614:GEJ196614 GOB196614:GOF196614 GXX196614:GYB196614 HHT196614:HHX196614 HRP196614:HRT196614 IBL196614:IBP196614 ILH196614:ILL196614 IVD196614:IVH196614 JEZ196614:JFD196614 JOV196614:JOZ196614 JYR196614:JYV196614 KIN196614:KIR196614 KSJ196614:KSN196614 LCF196614:LCJ196614 LMB196614:LMF196614 LVX196614:LWB196614 MFT196614:MFX196614 MPP196614:MPT196614 MZL196614:MZP196614 NJH196614:NJL196614 NTD196614:NTH196614 OCZ196614:ODD196614 OMV196614:OMZ196614 OWR196614:OWV196614 PGN196614:PGR196614 PQJ196614:PQN196614 QAF196614:QAJ196614 QKB196614:QKF196614 QTX196614:QUB196614 RDT196614:RDX196614 RNP196614:RNT196614 RXL196614:RXP196614 SHH196614:SHL196614 SRD196614:SRH196614 TAZ196614:TBD196614 TKV196614:TKZ196614 TUR196614:TUV196614 UEN196614:UER196614 UOJ196614:UON196614 UYF196614:UYJ196614 VIB196614:VIF196614 VRX196614:VSB196614 WBT196614:WBX196614 WLP196614:WLT196614 WVL196614:WVP196614 D262150:H262150 IZ262150:JD262150 SV262150:SZ262150 ACR262150:ACV262150 AMN262150:AMR262150 AWJ262150:AWN262150 BGF262150:BGJ262150 BQB262150:BQF262150 BZX262150:CAB262150 CJT262150:CJX262150 CTP262150:CTT262150 DDL262150:DDP262150 DNH262150:DNL262150 DXD262150:DXH262150 EGZ262150:EHD262150 EQV262150:EQZ262150 FAR262150:FAV262150 FKN262150:FKR262150 FUJ262150:FUN262150 GEF262150:GEJ262150 GOB262150:GOF262150 GXX262150:GYB262150 HHT262150:HHX262150 HRP262150:HRT262150 IBL262150:IBP262150 ILH262150:ILL262150 IVD262150:IVH262150 JEZ262150:JFD262150 JOV262150:JOZ262150 JYR262150:JYV262150 KIN262150:KIR262150 KSJ262150:KSN262150 LCF262150:LCJ262150 LMB262150:LMF262150 LVX262150:LWB262150 MFT262150:MFX262150 MPP262150:MPT262150 MZL262150:MZP262150 NJH262150:NJL262150 NTD262150:NTH262150 OCZ262150:ODD262150 OMV262150:OMZ262150 OWR262150:OWV262150 PGN262150:PGR262150 PQJ262150:PQN262150 QAF262150:QAJ262150 QKB262150:QKF262150 QTX262150:QUB262150 RDT262150:RDX262150 RNP262150:RNT262150 RXL262150:RXP262150 SHH262150:SHL262150 SRD262150:SRH262150 TAZ262150:TBD262150 TKV262150:TKZ262150 TUR262150:TUV262150 UEN262150:UER262150 UOJ262150:UON262150 UYF262150:UYJ262150 VIB262150:VIF262150 VRX262150:VSB262150 WBT262150:WBX262150 WLP262150:WLT262150 WVL262150:WVP262150 D327686:H327686 IZ327686:JD327686 SV327686:SZ327686 ACR327686:ACV327686 AMN327686:AMR327686 AWJ327686:AWN327686 BGF327686:BGJ327686 BQB327686:BQF327686 BZX327686:CAB327686 CJT327686:CJX327686 CTP327686:CTT327686 DDL327686:DDP327686 DNH327686:DNL327686 DXD327686:DXH327686 EGZ327686:EHD327686 EQV327686:EQZ327686 FAR327686:FAV327686 FKN327686:FKR327686 FUJ327686:FUN327686 GEF327686:GEJ327686 GOB327686:GOF327686 GXX327686:GYB327686 HHT327686:HHX327686 HRP327686:HRT327686 IBL327686:IBP327686 ILH327686:ILL327686 IVD327686:IVH327686 JEZ327686:JFD327686 JOV327686:JOZ327686 JYR327686:JYV327686 KIN327686:KIR327686 KSJ327686:KSN327686 LCF327686:LCJ327686 LMB327686:LMF327686 LVX327686:LWB327686 MFT327686:MFX327686 MPP327686:MPT327686 MZL327686:MZP327686 NJH327686:NJL327686 NTD327686:NTH327686 OCZ327686:ODD327686 OMV327686:OMZ327686 OWR327686:OWV327686 PGN327686:PGR327686 PQJ327686:PQN327686 QAF327686:QAJ327686 QKB327686:QKF327686 QTX327686:QUB327686 RDT327686:RDX327686 RNP327686:RNT327686 RXL327686:RXP327686 SHH327686:SHL327686 SRD327686:SRH327686 TAZ327686:TBD327686 TKV327686:TKZ327686 TUR327686:TUV327686 UEN327686:UER327686 UOJ327686:UON327686 UYF327686:UYJ327686 VIB327686:VIF327686 VRX327686:VSB327686 WBT327686:WBX327686 WLP327686:WLT327686 WVL327686:WVP327686 D393222:H393222 IZ393222:JD393222 SV393222:SZ393222 ACR393222:ACV393222 AMN393222:AMR393222 AWJ393222:AWN393222 BGF393222:BGJ393222 BQB393222:BQF393222 BZX393222:CAB393222 CJT393222:CJX393222 CTP393222:CTT393222 DDL393222:DDP393222 DNH393222:DNL393222 DXD393222:DXH393222 EGZ393222:EHD393222 EQV393222:EQZ393222 FAR393222:FAV393222 FKN393222:FKR393222 FUJ393222:FUN393222 GEF393222:GEJ393222 GOB393222:GOF393222 GXX393222:GYB393222 HHT393222:HHX393222 HRP393222:HRT393222 IBL393222:IBP393222 ILH393222:ILL393222 IVD393222:IVH393222 JEZ393222:JFD393222 JOV393222:JOZ393222 JYR393222:JYV393222 KIN393222:KIR393222 KSJ393222:KSN393222 LCF393222:LCJ393222 LMB393222:LMF393222 LVX393222:LWB393222 MFT393222:MFX393222 MPP393222:MPT393222 MZL393222:MZP393222 NJH393222:NJL393222 NTD393222:NTH393222 OCZ393222:ODD393222 OMV393222:OMZ393222 OWR393222:OWV393222 PGN393222:PGR393222 PQJ393222:PQN393222 QAF393222:QAJ393222 QKB393222:QKF393222 QTX393222:QUB393222 RDT393222:RDX393222 RNP393222:RNT393222 RXL393222:RXP393222 SHH393222:SHL393222 SRD393222:SRH393222 TAZ393222:TBD393222 TKV393222:TKZ393222 TUR393222:TUV393222 UEN393222:UER393222 UOJ393222:UON393222 UYF393222:UYJ393222 VIB393222:VIF393222 VRX393222:VSB393222 WBT393222:WBX393222 WLP393222:WLT393222 WVL393222:WVP393222 D458758:H458758 IZ458758:JD458758 SV458758:SZ458758 ACR458758:ACV458758 AMN458758:AMR458758 AWJ458758:AWN458758 BGF458758:BGJ458758 BQB458758:BQF458758 BZX458758:CAB458758 CJT458758:CJX458758 CTP458758:CTT458758 DDL458758:DDP458758 DNH458758:DNL458758 DXD458758:DXH458758 EGZ458758:EHD458758 EQV458758:EQZ458758 FAR458758:FAV458758 FKN458758:FKR458758 FUJ458758:FUN458758 GEF458758:GEJ458758 GOB458758:GOF458758 GXX458758:GYB458758 HHT458758:HHX458758 HRP458758:HRT458758 IBL458758:IBP458758 ILH458758:ILL458758 IVD458758:IVH458758 JEZ458758:JFD458758 JOV458758:JOZ458758 JYR458758:JYV458758 KIN458758:KIR458758 KSJ458758:KSN458758 LCF458758:LCJ458758 LMB458758:LMF458758 LVX458758:LWB458758 MFT458758:MFX458758 MPP458758:MPT458758 MZL458758:MZP458758 NJH458758:NJL458758 NTD458758:NTH458758 OCZ458758:ODD458758 OMV458758:OMZ458758 OWR458758:OWV458758 PGN458758:PGR458758 PQJ458758:PQN458758 QAF458758:QAJ458758 QKB458758:QKF458758 QTX458758:QUB458758 RDT458758:RDX458758 RNP458758:RNT458758 RXL458758:RXP458758 SHH458758:SHL458758 SRD458758:SRH458758 TAZ458758:TBD458758 TKV458758:TKZ458758 TUR458758:TUV458758 UEN458758:UER458758 UOJ458758:UON458758 UYF458758:UYJ458758 VIB458758:VIF458758 VRX458758:VSB458758 WBT458758:WBX458758 WLP458758:WLT458758 WVL458758:WVP458758 D524294:H524294 IZ524294:JD524294 SV524294:SZ524294 ACR524294:ACV524294 AMN524294:AMR524294 AWJ524294:AWN524294 BGF524294:BGJ524294 BQB524294:BQF524294 BZX524294:CAB524294 CJT524294:CJX524294 CTP524294:CTT524294 DDL524294:DDP524294 DNH524294:DNL524294 DXD524294:DXH524294 EGZ524294:EHD524294 EQV524294:EQZ524294 FAR524294:FAV524294 FKN524294:FKR524294 FUJ524294:FUN524294 GEF524294:GEJ524294 GOB524294:GOF524294 GXX524294:GYB524294 HHT524294:HHX524294 HRP524294:HRT524294 IBL524294:IBP524294 ILH524294:ILL524294 IVD524294:IVH524294 JEZ524294:JFD524294 JOV524294:JOZ524294 JYR524294:JYV524294 KIN524294:KIR524294 KSJ524294:KSN524294 LCF524294:LCJ524294 LMB524294:LMF524294 LVX524294:LWB524294 MFT524294:MFX524294 MPP524294:MPT524294 MZL524294:MZP524294 NJH524294:NJL524294 NTD524294:NTH524294 OCZ524294:ODD524294 OMV524294:OMZ524294 OWR524294:OWV524294 PGN524294:PGR524294 PQJ524294:PQN524294 QAF524294:QAJ524294 QKB524294:QKF524294 QTX524294:QUB524294 RDT524294:RDX524294 RNP524294:RNT524294 RXL524294:RXP524294 SHH524294:SHL524294 SRD524294:SRH524294 TAZ524294:TBD524294 TKV524294:TKZ524294 TUR524294:TUV524294 UEN524294:UER524294 UOJ524294:UON524294 UYF524294:UYJ524294 VIB524294:VIF524294 VRX524294:VSB524294 WBT524294:WBX524294 WLP524294:WLT524294 WVL524294:WVP524294 D589830:H589830 IZ589830:JD589830 SV589830:SZ589830 ACR589830:ACV589830 AMN589830:AMR589830 AWJ589830:AWN589830 BGF589830:BGJ589830 BQB589830:BQF589830 BZX589830:CAB589830 CJT589830:CJX589830 CTP589830:CTT589830 DDL589830:DDP589830 DNH589830:DNL589830 DXD589830:DXH589830 EGZ589830:EHD589830 EQV589830:EQZ589830 FAR589830:FAV589830 FKN589830:FKR589830 FUJ589830:FUN589830 GEF589830:GEJ589830 GOB589830:GOF589830 GXX589830:GYB589830 HHT589830:HHX589830 HRP589830:HRT589830 IBL589830:IBP589830 ILH589830:ILL589830 IVD589830:IVH589830 JEZ589830:JFD589830 JOV589830:JOZ589830 JYR589830:JYV589830 KIN589830:KIR589830 KSJ589830:KSN589830 LCF589830:LCJ589830 LMB589830:LMF589830 LVX589830:LWB589830 MFT589830:MFX589830 MPP589830:MPT589830 MZL589830:MZP589830 NJH589830:NJL589830 NTD589830:NTH589830 OCZ589830:ODD589830 OMV589830:OMZ589830 OWR589830:OWV589830 PGN589830:PGR589830 PQJ589830:PQN589830 QAF589830:QAJ589830 QKB589830:QKF589830 QTX589830:QUB589830 RDT589830:RDX589830 RNP589830:RNT589830 RXL589830:RXP589830 SHH589830:SHL589830 SRD589830:SRH589830 TAZ589830:TBD589830 TKV589830:TKZ589830 TUR589830:TUV589830 UEN589830:UER589830 UOJ589830:UON589830 UYF589830:UYJ589830 VIB589830:VIF589830 VRX589830:VSB589830 WBT589830:WBX589830 WLP589830:WLT589830 WVL589830:WVP589830 D655366:H655366 IZ655366:JD655366 SV655366:SZ655366 ACR655366:ACV655366 AMN655366:AMR655366 AWJ655366:AWN655366 BGF655366:BGJ655366 BQB655366:BQF655366 BZX655366:CAB655366 CJT655366:CJX655366 CTP655366:CTT655366 DDL655366:DDP655366 DNH655366:DNL655366 DXD655366:DXH655366 EGZ655366:EHD655366 EQV655366:EQZ655366 FAR655366:FAV655366 FKN655366:FKR655366 FUJ655366:FUN655366 GEF655366:GEJ655366 GOB655366:GOF655366 GXX655366:GYB655366 HHT655366:HHX655366 HRP655366:HRT655366 IBL655366:IBP655366 ILH655366:ILL655366 IVD655366:IVH655366 JEZ655366:JFD655366 JOV655366:JOZ655366 JYR655366:JYV655366 KIN655366:KIR655366 KSJ655366:KSN655366 LCF655366:LCJ655366 LMB655366:LMF655366 LVX655366:LWB655366 MFT655366:MFX655366 MPP655366:MPT655366 MZL655366:MZP655366 NJH655366:NJL655366 NTD655366:NTH655366 OCZ655366:ODD655366 OMV655366:OMZ655366 OWR655366:OWV655366 PGN655366:PGR655366 PQJ655366:PQN655366 QAF655366:QAJ655366 QKB655366:QKF655366 QTX655366:QUB655366 RDT655366:RDX655366 RNP655366:RNT655366 RXL655366:RXP655366 SHH655366:SHL655366 SRD655366:SRH655366 TAZ655366:TBD655366 TKV655366:TKZ655366 TUR655366:TUV655366 UEN655366:UER655366 UOJ655366:UON655366 UYF655366:UYJ655366 VIB655366:VIF655366 VRX655366:VSB655366 WBT655366:WBX655366 WLP655366:WLT655366 WVL655366:WVP655366 D720902:H720902 IZ720902:JD720902 SV720902:SZ720902 ACR720902:ACV720902 AMN720902:AMR720902 AWJ720902:AWN720902 BGF720902:BGJ720902 BQB720902:BQF720902 BZX720902:CAB720902 CJT720902:CJX720902 CTP720902:CTT720902 DDL720902:DDP720902 DNH720902:DNL720902 DXD720902:DXH720902 EGZ720902:EHD720902 EQV720902:EQZ720902 FAR720902:FAV720902 FKN720902:FKR720902 FUJ720902:FUN720902 GEF720902:GEJ720902 GOB720902:GOF720902 GXX720902:GYB720902 HHT720902:HHX720902 HRP720902:HRT720902 IBL720902:IBP720902 ILH720902:ILL720902 IVD720902:IVH720902 JEZ720902:JFD720902 JOV720902:JOZ720902 JYR720902:JYV720902 KIN720902:KIR720902 KSJ720902:KSN720902 LCF720902:LCJ720902 LMB720902:LMF720902 LVX720902:LWB720902 MFT720902:MFX720902 MPP720902:MPT720902 MZL720902:MZP720902 NJH720902:NJL720902 NTD720902:NTH720902 OCZ720902:ODD720902 OMV720902:OMZ720902 OWR720902:OWV720902 PGN720902:PGR720902 PQJ720902:PQN720902 QAF720902:QAJ720902 QKB720902:QKF720902 QTX720902:QUB720902 RDT720902:RDX720902 RNP720902:RNT720902 RXL720902:RXP720902 SHH720902:SHL720902 SRD720902:SRH720902 TAZ720902:TBD720902 TKV720902:TKZ720902 TUR720902:TUV720902 UEN720902:UER720902 UOJ720902:UON720902 UYF720902:UYJ720902 VIB720902:VIF720902 VRX720902:VSB720902 WBT720902:WBX720902 WLP720902:WLT720902 WVL720902:WVP720902 D786438:H786438 IZ786438:JD786438 SV786438:SZ786438 ACR786438:ACV786438 AMN786438:AMR786438 AWJ786438:AWN786438 BGF786438:BGJ786438 BQB786438:BQF786438 BZX786438:CAB786438 CJT786438:CJX786438 CTP786438:CTT786438 DDL786438:DDP786438 DNH786438:DNL786438 DXD786438:DXH786438 EGZ786438:EHD786438 EQV786438:EQZ786438 FAR786438:FAV786438 FKN786438:FKR786438 FUJ786438:FUN786438 GEF786438:GEJ786438 GOB786438:GOF786438 GXX786438:GYB786438 HHT786438:HHX786438 HRP786438:HRT786438 IBL786438:IBP786438 ILH786438:ILL786438 IVD786438:IVH786438 JEZ786438:JFD786438 JOV786438:JOZ786438 JYR786438:JYV786438 KIN786438:KIR786438 KSJ786438:KSN786438 LCF786438:LCJ786438 LMB786438:LMF786438 LVX786438:LWB786438 MFT786438:MFX786438 MPP786438:MPT786438 MZL786438:MZP786438 NJH786438:NJL786438 NTD786438:NTH786438 OCZ786438:ODD786438 OMV786438:OMZ786438 OWR786438:OWV786438 PGN786438:PGR786438 PQJ786438:PQN786438 QAF786438:QAJ786438 QKB786438:QKF786438 QTX786438:QUB786438 RDT786438:RDX786438 RNP786438:RNT786438 RXL786438:RXP786438 SHH786438:SHL786438 SRD786438:SRH786438 TAZ786438:TBD786438 TKV786438:TKZ786438 TUR786438:TUV786438 UEN786438:UER786438 UOJ786438:UON786438 UYF786438:UYJ786438 VIB786438:VIF786438 VRX786438:VSB786438 WBT786438:WBX786438 WLP786438:WLT786438 WVL786438:WVP786438 D851974:H851974 IZ851974:JD851974 SV851974:SZ851974 ACR851974:ACV851974 AMN851974:AMR851974 AWJ851974:AWN851974 BGF851974:BGJ851974 BQB851974:BQF851974 BZX851974:CAB851974 CJT851974:CJX851974 CTP851974:CTT851974 DDL851974:DDP851974 DNH851974:DNL851974 DXD851974:DXH851974 EGZ851974:EHD851974 EQV851974:EQZ851974 FAR851974:FAV851974 FKN851974:FKR851974 FUJ851974:FUN851974 GEF851974:GEJ851974 GOB851974:GOF851974 GXX851974:GYB851974 HHT851974:HHX851974 HRP851974:HRT851974 IBL851974:IBP851974 ILH851974:ILL851974 IVD851974:IVH851974 JEZ851974:JFD851974 JOV851974:JOZ851974 JYR851974:JYV851974 KIN851974:KIR851974 KSJ851974:KSN851974 LCF851974:LCJ851974 LMB851974:LMF851974 LVX851974:LWB851974 MFT851974:MFX851974 MPP851974:MPT851974 MZL851974:MZP851974 NJH851974:NJL851974 NTD851974:NTH851974 OCZ851974:ODD851974 OMV851974:OMZ851974 OWR851974:OWV851974 PGN851974:PGR851974 PQJ851974:PQN851974 QAF851974:QAJ851974 QKB851974:QKF851974 QTX851974:QUB851974 RDT851974:RDX851974 RNP851974:RNT851974 RXL851974:RXP851974 SHH851974:SHL851974 SRD851974:SRH851974 TAZ851974:TBD851974 TKV851974:TKZ851974 TUR851974:TUV851974 UEN851974:UER851974 UOJ851974:UON851974 UYF851974:UYJ851974 VIB851974:VIF851974 VRX851974:VSB851974 WBT851974:WBX851974 WLP851974:WLT851974 WVL851974:WVP851974 D917510:H917510 IZ917510:JD917510 SV917510:SZ917510 ACR917510:ACV917510 AMN917510:AMR917510 AWJ917510:AWN917510 BGF917510:BGJ917510 BQB917510:BQF917510 BZX917510:CAB917510 CJT917510:CJX917510 CTP917510:CTT917510 DDL917510:DDP917510 DNH917510:DNL917510 DXD917510:DXH917510 EGZ917510:EHD917510 EQV917510:EQZ917510 FAR917510:FAV917510 FKN917510:FKR917510 FUJ917510:FUN917510 GEF917510:GEJ917510 GOB917510:GOF917510 GXX917510:GYB917510 HHT917510:HHX917510 HRP917510:HRT917510 IBL917510:IBP917510 ILH917510:ILL917510 IVD917510:IVH917510 JEZ917510:JFD917510 JOV917510:JOZ917510 JYR917510:JYV917510 KIN917510:KIR917510 KSJ917510:KSN917510 LCF917510:LCJ917510 LMB917510:LMF917510 LVX917510:LWB917510 MFT917510:MFX917510 MPP917510:MPT917510 MZL917510:MZP917510 NJH917510:NJL917510 NTD917510:NTH917510 OCZ917510:ODD917510 OMV917510:OMZ917510 OWR917510:OWV917510 PGN917510:PGR917510 PQJ917510:PQN917510 QAF917510:QAJ917510 QKB917510:QKF917510 QTX917510:QUB917510 RDT917510:RDX917510 RNP917510:RNT917510 RXL917510:RXP917510 SHH917510:SHL917510 SRD917510:SRH917510 TAZ917510:TBD917510 TKV917510:TKZ917510 TUR917510:TUV917510 UEN917510:UER917510 UOJ917510:UON917510 UYF917510:UYJ917510 VIB917510:VIF917510 VRX917510:VSB917510 WBT917510:WBX917510 WLP917510:WLT917510 WVL917510:WVP917510 D983046:H983046 IZ983046:JD983046 SV983046:SZ983046 ACR983046:ACV983046 AMN983046:AMR983046 AWJ983046:AWN983046 BGF983046:BGJ983046 BQB983046:BQF983046 BZX983046:CAB983046 CJT983046:CJX983046 CTP983046:CTT983046 DDL983046:DDP983046 DNH983046:DNL983046 DXD983046:DXH983046 EGZ983046:EHD983046 EQV983046:EQZ983046 FAR983046:FAV983046 FKN983046:FKR983046 FUJ983046:FUN983046 GEF983046:GEJ983046 GOB983046:GOF983046 GXX983046:GYB983046 HHT983046:HHX983046 HRP983046:HRT983046 IBL983046:IBP983046 ILH983046:ILL983046 IVD983046:IVH983046 JEZ983046:JFD983046 JOV983046:JOZ983046 JYR983046:JYV983046 KIN983046:KIR983046 KSJ983046:KSN983046 LCF983046:LCJ983046 LMB983046:LMF983046 LVX983046:LWB983046 MFT983046:MFX983046 MPP983046:MPT983046 MZL983046:MZP983046 NJH983046:NJL983046 NTD983046:NTH983046 OCZ983046:ODD983046 OMV983046:OMZ983046 OWR983046:OWV983046 PGN983046:PGR983046 PQJ983046:PQN983046 QAF983046:QAJ983046 QKB983046:QKF983046 QTX983046:QUB983046 RDT983046:RDX983046 RNP983046:RNT983046 RXL983046:RXP983046 SHH983046:SHL983046 SRD983046:SRH983046 TAZ983046:TBD983046 TKV983046:TKZ983046 TUR983046:TUV983046 UEN983046:UER983046 UOJ983046:UON983046 UYF983046:UYJ983046 VIB983046:VIF983046 VRX983046:VSB983046 WBT983046:WBX983046 WLP983046:WLT983046 WVL983046:WVP983046" xr:uid="{5EDBFDCD-BD7A-4395-8DA5-3217B1C59B2B}"/>
    <dataValidation allowBlank="1" showInputMessage="1" showErrorMessage="1" promptTitle="ΟΝΟΜΑ" prompt="Καταχωρίστε το ονοματεπώνυμο του υπαλλήλου." sqref="WVL983050:WVL983064 IZ10:IZ24 SV10:SV24 ACR10:ACR24 AMN10:AMN24 AWJ10:AWJ24 BGF10:BGF24 BQB10:BQB24 BZX10:BZX24 CJT10:CJT24 CTP10:CTP24 DDL10:DDL24 DNH10:DNH24 DXD10:DXD24 EGZ10:EGZ24 EQV10:EQV24 FAR10:FAR24 FKN10:FKN24 FUJ10:FUJ24 GEF10:GEF24 GOB10:GOB24 GXX10:GXX24 HHT10:HHT24 HRP10:HRP24 IBL10:IBL24 ILH10:ILH24 IVD10:IVD24 JEZ10:JEZ24 JOV10:JOV24 JYR10:JYR24 KIN10:KIN24 KSJ10:KSJ24 LCF10:LCF24 LMB10:LMB24 LVX10:LVX24 MFT10:MFT24 MPP10:MPP24 MZL10:MZL24 NJH10:NJH24 NTD10:NTD24 OCZ10:OCZ24 OMV10:OMV24 OWR10:OWR24 PGN10:PGN24 PQJ10:PQJ24 QAF10:QAF24 QKB10:QKB24 QTX10:QTX24 RDT10:RDT24 RNP10:RNP24 RXL10:RXL24 SHH10:SHH24 SRD10:SRD24 TAZ10:TAZ24 TKV10:TKV24 TUR10:TUR24 UEN10:UEN24 UOJ10:UOJ24 UYF10:UYF24 VIB10:VIB24 VRX10:VRX24 WBT10:WBT24 WLP10:WLP24 WVL10:WVL24 D65546:D65560 IZ65546:IZ65560 SV65546:SV65560 ACR65546:ACR65560 AMN65546:AMN65560 AWJ65546:AWJ65560 BGF65546:BGF65560 BQB65546:BQB65560 BZX65546:BZX65560 CJT65546:CJT65560 CTP65546:CTP65560 DDL65546:DDL65560 DNH65546:DNH65560 DXD65546:DXD65560 EGZ65546:EGZ65560 EQV65546:EQV65560 FAR65546:FAR65560 FKN65546:FKN65560 FUJ65546:FUJ65560 GEF65546:GEF65560 GOB65546:GOB65560 GXX65546:GXX65560 HHT65546:HHT65560 HRP65546:HRP65560 IBL65546:IBL65560 ILH65546:ILH65560 IVD65546:IVD65560 JEZ65546:JEZ65560 JOV65546:JOV65560 JYR65546:JYR65560 KIN65546:KIN65560 KSJ65546:KSJ65560 LCF65546:LCF65560 LMB65546:LMB65560 LVX65546:LVX65560 MFT65546:MFT65560 MPP65546:MPP65560 MZL65546:MZL65560 NJH65546:NJH65560 NTD65546:NTD65560 OCZ65546:OCZ65560 OMV65546:OMV65560 OWR65546:OWR65560 PGN65546:PGN65560 PQJ65546:PQJ65560 QAF65546:QAF65560 QKB65546:QKB65560 QTX65546:QTX65560 RDT65546:RDT65560 RNP65546:RNP65560 RXL65546:RXL65560 SHH65546:SHH65560 SRD65546:SRD65560 TAZ65546:TAZ65560 TKV65546:TKV65560 TUR65546:TUR65560 UEN65546:UEN65560 UOJ65546:UOJ65560 UYF65546:UYF65560 VIB65546:VIB65560 VRX65546:VRX65560 WBT65546:WBT65560 WLP65546:WLP65560 WVL65546:WVL65560 D131082:D131096 IZ131082:IZ131096 SV131082:SV131096 ACR131082:ACR131096 AMN131082:AMN131096 AWJ131082:AWJ131096 BGF131082:BGF131096 BQB131082:BQB131096 BZX131082:BZX131096 CJT131082:CJT131096 CTP131082:CTP131096 DDL131082:DDL131096 DNH131082:DNH131096 DXD131082:DXD131096 EGZ131082:EGZ131096 EQV131082:EQV131096 FAR131082:FAR131096 FKN131082:FKN131096 FUJ131082:FUJ131096 GEF131082:GEF131096 GOB131082:GOB131096 GXX131082:GXX131096 HHT131082:HHT131096 HRP131082:HRP131096 IBL131082:IBL131096 ILH131082:ILH131096 IVD131082:IVD131096 JEZ131082:JEZ131096 JOV131082:JOV131096 JYR131082:JYR131096 KIN131082:KIN131096 KSJ131082:KSJ131096 LCF131082:LCF131096 LMB131082:LMB131096 LVX131082:LVX131096 MFT131082:MFT131096 MPP131082:MPP131096 MZL131082:MZL131096 NJH131082:NJH131096 NTD131082:NTD131096 OCZ131082:OCZ131096 OMV131082:OMV131096 OWR131082:OWR131096 PGN131082:PGN131096 PQJ131082:PQJ131096 QAF131082:QAF131096 QKB131082:QKB131096 QTX131082:QTX131096 RDT131082:RDT131096 RNP131082:RNP131096 RXL131082:RXL131096 SHH131082:SHH131096 SRD131082:SRD131096 TAZ131082:TAZ131096 TKV131082:TKV131096 TUR131082:TUR131096 UEN131082:UEN131096 UOJ131082:UOJ131096 UYF131082:UYF131096 VIB131082:VIB131096 VRX131082:VRX131096 WBT131082:WBT131096 WLP131082:WLP131096 WVL131082:WVL131096 D196618:D196632 IZ196618:IZ196632 SV196618:SV196632 ACR196618:ACR196632 AMN196618:AMN196632 AWJ196618:AWJ196632 BGF196618:BGF196632 BQB196618:BQB196632 BZX196618:BZX196632 CJT196618:CJT196632 CTP196618:CTP196632 DDL196618:DDL196632 DNH196618:DNH196632 DXD196618:DXD196632 EGZ196618:EGZ196632 EQV196618:EQV196632 FAR196618:FAR196632 FKN196618:FKN196632 FUJ196618:FUJ196632 GEF196618:GEF196632 GOB196618:GOB196632 GXX196618:GXX196632 HHT196618:HHT196632 HRP196618:HRP196632 IBL196618:IBL196632 ILH196618:ILH196632 IVD196618:IVD196632 JEZ196618:JEZ196632 JOV196618:JOV196632 JYR196618:JYR196632 KIN196618:KIN196632 KSJ196618:KSJ196632 LCF196618:LCF196632 LMB196618:LMB196632 LVX196618:LVX196632 MFT196618:MFT196632 MPP196618:MPP196632 MZL196618:MZL196632 NJH196618:NJH196632 NTD196618:NTD196632 OCZ196618:OCZ196632 OMV196618:OMV196632 OWR196618:OWR196632 PGN196618:PGN196632 PQJ196618:PQJ196632 QAF196618:QAF196632 QKB196618:QKB196632 QTX196618:QTX196632 RDT196618:RDT196632 RNP196618:RNP196632 RXL196618:RXL196632 SHH196618:SHH196632 SRD196618:SRD196632 TAZ196618:TAZ196632 TKV196618:TKV196632 TUR196618:TUR196632 UEN196618:UEN196632 UOJ196618:UOJ196632 UYF196618:UYF196632 VIB196618:VIB196632 VRX196618:VRX196632 WBT196618:WBT196632 WLP196618:WLP196632 WVL196618:WVL196632 D262154:D262168 IZ262154:IZ262168 SV262154:SV262168 ACR262154:ACR262168 AMN262154:AMN262168 AWJ262154:AWJ262168 BGF262154:BGF262168 BQB262154:BQB262168 BZX262154:BZX262168 CJT262154:CJT262168 CTP262154:CTP262168 DDL262154:DDL262168 DNH262154:DNH262168 DXD262154:DXD262168 EGZ262154:EGZ262168 EQV262154:EQV262168 FAR262154:FAR262168 FKN262154:FKN262168 FUJ262154:FUJ262168 GEF262154:GEF262168 GOB262154:GOB262168 GXX262154:GXX262168 HHT262154:HHT262168 HRP262154:HRP262168 IBL262154:IBL262168 ILH262154:ILH262168 IVD262154:IVD262168 JEZ262154:JEZ262168 JOV262154:JOV262168 JYR262154:JYR262168 KIN262154:KIN262168 KSJ262154:KSJ262168 LCF262154:LCF262168 LMB262154:LMB262168 LVX262154:LVX262168 MFT262154:MFT262168 MPP262154:MPP262168 MZL262154:MZL262168 NJH262154:NJH262168 NTD262154:NTD262168 OCZ262154:OCZ262168 OMV262154:OMV262168 OWR262154:OWR262168 PGN262154:PGN262168 PQJ262154:PQJ262168 QAF262154:QAF262168 QKB262154:QKB262168 QTX262154:QTX262168 RDT262154:RDT262168 RNP262154:RNP262168 RXL262154:RXL262168 SHH262154:SHH262168 SRD262154:SRD262168 TAZ262154:TAZ262168 TKV262154:TKV262168 TUR262154:TUR262168 UEN262154:UEN262168 UOJ262154:UOJ262168 UYF262154:UYF262168 VIB262154:VIB262168 VRX262154:VRX262168 WBT262154:WBT262168 WLP262154:WLP262168 WVL262154:WVL262168 D327690:D327704 IZ327690:IZ327704 SV327690:SV327704 ACR327690:ACR327704 AMN327690:AMN327704 AWJ327690:AWJ327704 BGF327690:BGF327704 BQB327690:BQB327704 BZX327690:BZX327704 CJT327690:CJT327704 CTP327690:CTP327704 DDL327690:DDL327704 DNH327690:DNH327704 DXD327690:DXD327704 EGZ327690:EGZ327704 EQV327690:EQV327704 FAR327690:FAR327704 FKN327690:FKN327704 FUJ327690:FUJ327704 GEF327690:GEF327704 GOB327690:GOB327704 GXX327690:GXX327704 HHT327690:HHT327704 HRP327690:HRP327704 IBL327690:IBL327704 ILH327690:ILH327704 IVD327690:IVD327704 JEZ327690:JEZ327704 JOV327690:JOV327704 JYR327690:JYR327704 KIN327690:KIN327704 KSJ327690:KSJ327704 LCF327690:LCF327704 LMB327690:LMB327704 LVX327690:LVX327704 MFT327690:MFT327704 MPP327690:MPP327704 MZL327690:MZL327704 NJH327690:NJH327704 NTD327690:NTD327704 OCZ327690:OCZ327704 OMV327690:OMV327704 OWR327690:OWR327704 PGN327690:PGN327704 PQJ327690:PQJ327704 QAF327690:QAF327704 QKB327690:QKB327704 QTX327690:QTX327704 RDT327690:RDT327704 RNP327690:RNP327704 RXL327690:RXL327704 SHH327690:SHH327704 SRD327690:SRD327704 TAZ327690:TAZ327704 TKV327690:TKV327704 TUR327690:TUR327704 UEN327690:UEN327704 UOJ327690:UOJ327704 UYF327690:UYF327704 VIB327690:VIB327704 VRX327690:VRX327704 WBT327690:WBT327704 WLP327690:WLP327704 WVL327690:WVL327704 D393226:D393240 IZ393226:IZ393240 SV393226:SV393240 ACR393226:ACR393240 AMN393226:AMN393240 AWJ393226:AWJ393240 BGF393226:BGF393240 BQB393226:BQB393240 BZX393226:BZX393240 CJT393226:CJT393240 CTP393226:CTP393240 DDL393226:DDL393240 DNH393226:DNH393240 DXD393226:DXD393240 EGZ393226:EGZ393240 EQV393226:EQV393240 FAR393226:FAR393240 FKN393226:FKN393240 FUJ393226:FUJ393240 GEF393226:GEF393240 GOB393226:GOB393240 GXX393226:GXX393240 HHT393226:HHT393240 HRP393226:HRP393240 IBL393226:IBL393240 ILH393226:ILH393240 IVD393226:IVD393240 JEZ393226:JEZ393240 JOV393226:JOV393240 JYR393226:JYR393240 KIN393226:KIN393240 KSJ393226:KSJ393240 LCF393226:LCF393240 LMB393226:LMB393240 LVX393226:LVX393240 MFT393226:MFT393240 MPP393226:MPP393240 MZL393226:MZL393240 NJH393226:NJH393240 NTD393226:NTD393240 OCZ393226:OCZ393240 OMV393226:OMV393240 OWR393226:OWR393240 PGN393226:PGN393240 PQJ393226:PQJ393240 QAF393226:QAF393240 QKB393226:QKB393240 QTX393226:QTX393240 RDT393226:RDT393240 RNP393226:RNP393240 RXL393226:RXL393240 SHH393226:SHH393240 SRD393226:SRD393240 TAZ393226:TAZ393240 TKV393226:TKV393240 TUR393226:TUR393240 UEN393226:UEN393240 UOJ393226:UOJ393240 UYF393226:UYF393240 VIB393226:VIB393240 VRX393226:VRX393240 WBT393226:WBT393240 WLP393226:WLP393240 WVL393226:WVL393240 D458762:D458776 IZ458762:IZ458776 SV458762:SV458776 ACR458762:ACR458776 AMN458762:AMN458776 AWJ458762:AWJ458776 BGF458762:BGF458776 BQB458762:BQB458776 BZX458762:BZX458776 CJT458762:CJT458776 CTP458762:CTP458776 DDL458762:DDL458776 DNH458762:DNH458776 DXD458762:DXD458776 EGZ458762:EGZ458776 EQV458762:EQV458776 FAR458762:FAR458776 FKN458762:FKN458776 FUJ458762:FUJ458776 GEF458762:GEF458776 GOB458762:GOB458776 GXX458762:GXX458776 HHT458762:HHT458776 HRP458762:HRP458776 IBL458762:IBL458776 ILH458762:ILH458776 IVD458762:IVD458776 JEZ458762:JEZ458776 JOV458762:JOV458776 JYR458762:JYR458776 KIN458762:KIN458776 KSJ458762:KSJ458776 LCF458762:LCF458776 LMB458762:LMB458776 LVX458762:LVX458776 MFT458762:MFT458776 MPP458762:MPP458776 MZL458762:MZL458776 NJH458762:NJH458776 NTD458762:NTD458776 OCZ458762:OCZ458776 OMV458762:OMV458776 OWR458762:OWR458776 PGN458762:PGN458776 PQJ458762:PQJ458776 QAF458762:QAF458776 QKB458762:QKB458776 QTX458762:QTX458776 RDT458762:RDT458776 RNP458762:RNP458776 RXL458762:RXL458776 SHH458762:SHH458776 SRD458762:SRD458776 TAZ458762:TAZ458776 TKV458762:TKV458776 TUR458762:TUR458776 UEN458762:UEN458776 UOJ458762:UOJ458776 UYF458762:UYF458776 VIB458762:VIB458776 VRX458762:VRX458776 WBT458762:WBT458776 WLP458762:WLP458776 WVL458762:WVL458776 D524298:D524312 IZ524298:IZ524312 SV524298:SV524312 ACR524298:ACR524312 AMN524298:AMN524312 AWJ524298:AWJ524312 BGF524298:BGF524312 BQB524298:BQB524312 BZX524298:BZX524312 CJT524298:CJT524312 CTP524298:CTP524312 DDL524298:DDL524312 DNH524298:DNH524312 DXD524298:DXD524312 EGZ524298:EGZ524312 EQV524298:EQV524312 FAR524298:FAR524312 FKN524298:FKN524312 FUJ524298:FUJ524312 GEF524298:GEF524312 GOB524298:GOB524312 GXX524298:GXX524312 HHT524298:HHT524312 HRP524298:HRP524312 IBL524298:IBL524312 ILH524298:ILH524312 IVD524298:IVD524312 JEZ524298:JEZ524312 JOV524298:JOV524312 JYR524298:JYR524312 KIN524298:KIN524312 KSJ524298:KSJ524312 LCF524298:LCF524312 LMB524298:LMB524312 LVX524298:LVX524312 MFT524298:MFT524312 MPP524298:MPP524312 MZL524298:MZL524312 NJH524298:NJH524312 NTD524298:NTD524312 OCZ524298:OCZ524312 OMV524298:OMV524312 OWR524298:OWR524312 PGN524298:PGN524312 PQJ524298:PQJ524312 QAF524298:QAF524312 QKB524298:QKB524312 QTX524298:QTX524312 RDT524298:RDT524312 RNP524298:RNP524312 RXL524298:RXL524312 SHH524298:SHH524312 SRD524298:SRD524312 TAZ524298:TAZ524312 TKV524298:TKV524312 TUR524298:TUR524312 UEN524298:UEN524312 UOJ524298:UOJ524312 UYF524298:UYF524312 VIB524298:VIB524312 VRX524298:VRX524312 WBT524298:WBT524312 WLP524298:WLP524312 WVL524298:WVL524312 D589834:D589848 IZ589834:IZ589848 SV589834:SV589848 ACR589834:ACR589848 AMN589834:AMN589848 AWJ589834:AWJ589848 BGF589834:BGF589848 BQB589834:BQB589848 BZX589834:BZX589848 CJT589834:CJT589848 CTP589834:CTP589848 DDL589834:DDL589848 DNH589834:DNH589848 DXD589834:DXD589848 EGZ589834:EGZ589848 EQV589834:EQV589848 FAR589834:FAR589848 FKN589834:FKN589848 FUJ589834:FUJ589848 GEF589834:GEF589848 GOB589834:GOB589848 GXX589834:GXX589848 HHT589834:HHT589848 HRP589834:HRP589848 IBL589834:IBL589848 ILH589834:ILH589848 IVD589834:IVD589848 JEZ589834:JEZ589848 JOV589834:JOV589848 JYR589834:JYR589848 KIN589834:KIN589848 KSJ589834:KSJ589848 LCF589834:LCF589848 LMB589834:LMB589848 LVX589834:LVX589848 MFT589834:MFT589848 MPP589834:MPP589848 MZL589834:MZL589848 NJH589834:NJH589848 NTD589834:NTD589848 OCZ589834:OCZ589848 OMV589834:OMV589848 OWR589834:OWR589848 PGN589834:PGN589848 PQJ589834:PQJ589848 QAF589834:QAF589848 QKB589834:QKB589848 QTX589834:QTX589848 RDT589834:RDT589848 RNP589834:RNP589848 RXL589834:RXL589848 SHH589834:SHH589848 SRD589834:SRD589848 TAZ589834:TAZ589848 TKV589834:TKV589848 TUR589834:TUR589848 UEN589834:UEN589848 UOJ589834:UOJ589848 UYF589834:UYF589848 VIB589834:VIB589848 VRX589834:VRX589848 WBT589834:WBT589848 WLP589834:WLP589848 WVL589834:WVL589848 D655370:D655384 IZ655370:IZ655384 SV655370:SV655384 ACR655370:ACR655384 AMN655370:AMN655384 AWJ655370:AWJ655384 BGF655370:BGF655384 BQB655370:BQB655384 BZX655370:BZX655384 CJT655370:CJT655384 CTP655370:CTP655384 DDL655370:DDL655384 DNH655370:DNH655384 DXD655370:DXD655384 EGZ655370:EGZ655384 EQV655370:EQV655384 FAR655370:FAR655384 FKN655370:FKN655384 FUJ655370:FUJ655384 GEF655370:GEF655384 GOB655370:GOB655384 GXX655370:GXX655384 HHT655370:HHT655384 HRP655370:HRP655384 IBL655370:IBL655384 ILH655370:ILH655384 IVD655370:IVD655384 JEZ655370:JEZ655384 JOV655370:JOV655384 JYR655370:JYR655384 KIN655370:KIN655384 KSJ655370:KSJ655384 LCF655370:LCF655384 LMB655370:LMB655384 LVX655370:LVX655384 MFT655370:MFT655384 MPP655370:MPP655384 MZL655370:MZL655384 NJH655370:NJH655384 NTD655370:NTD655384 OCZ655370:OCZ655384 OMV655370:OMV655384 OWR655370:OWR655384 PGN655370:PGN655384 PQJ655370:PQJ655384 QAF655370:QAF655384 QKB655370:QKB655384 QTX655370:QTX655384 RDT655370:RDT655384 RNP655370:RNP655384 RXL655370:RXL655384 SHH655370:SHH655384 SRD655370:SRD655384 TAZ655370:TAZ655384 TKV655370:TKV655384 TUR655370:TUR655384 UEN655370:UEN655384 UOJ655370:UOJ655384 UYF655370:UYF655384 VIB655370:VIB655384 VRX655370:VRX655384 WBT655370:WBT655384 WLP655370:WLP655384 WVL655370:WVL655384 D720906:D720920 IZ720906:IZ720920 SV720906:SV720920 ACR720906:ACR720920 AMN720906:AMN720920 AWJ720906:AWJ720920 BGF720906:BGF720920 BQB720906:BQB720920 BZX720906:BZX720920 CJT720906:CJT720920 CTP720906:CTP720920 DDL720906:DDL720920 DNH720906:DNH720920 DXD720906:DXD720920 EGZ720906:EGZ720920 EQV720906:EQV720920 FAR720906:FAR720920 FKN720906:FKN720920 FUJ720906:FUJ720920 GEF720906:GEF720920 GOB720906:GOB720920 GXX720906:GXX720920 HHT720906:HHT720920 HRP720906:HRP720920 IBL720906:IBL720920 ILH720906:ILH720920 IVD720906:IVD720920 JEZ720906:JEZ720920 JOV720906:JOV720920 JYR720906:JYR720920 KIN720906:KIN720920 KSJ720906:KSJ720920 LCF720906:LCF720920 LMB720906:LMB720920 LVX720906:LVX720920 MFT720906:MFT720920 MPP720906:MPP720920 MZL720906:MZL720920 NJH720906:NJH720920 NTD720906:NTD720920 OCZ720906:OCZ720920 OMV720906:OMV720920 OWR720906:OWR720920 PGN720906:PGN720920 PQJ720906:PQJ720920 QAF720906:QAF720920 QKB720906:QKB720920 QTX720906:QTX720920 RDT720906:RDT720920 RNP720906:RNP720920 RXL720906:RXL720920 SHH720906:SHH720920 SRD720906:SRD720920 TAZ720906:TAZ720920 TKV720906:TKV720920 TUR720906:TUR720920 UEN720906:UEN720920 UOJ720906:UOJ720920 UYF720906:UYF720920 VIB720906:VIB720920 VRX720906:VRX720920 WBT720906:WBT720920 WLP720906:WLP720920 WVL720906:WVL720920 D786442:D786456 IZ786442:IZ786456 SV786442:SV786456 ACR786442:ACR786456 AMN786442:AMN786456 AWJ786442:AWJ786456 BGF786442:BGF786456 BQB786442:BQB786456 BZX786442:BZX786456 CJT786442:CJT786456 CTP786442:CTP786456 DDL786442:DDL786456 DNH786442:DNH786456 DXD786442:DXD786456 EGZ786442:EGZ786456 EQV786442:EQV786456 FAR786442:FAR786456 FKN786442:FKN786456 FUJ786442:FUJ786456 GEF786442:GEF786456 GOB786442:GOB786456 GXX786442:GXX786456 HHT786442:HHT786456 HRP786442:HRP786456 IBL786442:IBL786456 ILH786442:ILH786456 IVD786442:IVD786456 JEZ786442:JEZ786456 JOV786442:JOV786456 JYR786442:JYR786456 KIN786442:KIN786456 KSJ786442:KSJ786456 LCF786442:LCF786456 LMB786442:LMB786456 LVX786442:LVX786456 MFT786442:MFT786456 MPP786442:MPP786456 MZL786442:MZL786456 NJH786442:NJH786456 NTD786442:NTD786456 OCZ786442:OCZ786456 OMV786442:OMV786456 OWR786442:OWR786456 PGN786442:PGN786456 PQJ786442:PQJ786456 QAF786442:QAF786456 QKB786442:QKB786456 QTX786442:QTX786456 RDT786442:RDT786456 RNP786442:RNP786456 RXL786442:RXL786456 SHH786442:SHH786456 SRD786442:SRD786456 TAZ786442:TAZ786456 TKV786442:TKV786456 TUR786442:TUR786456 UEN786442:UEN786456 UOJ786442:UOJ786456 UYF786442:UYF786456 VIB786442:VIB786456 VRX786442:VRX786456 WBT786442:WBT786456 WLP786442:WLP786456 WVL786442:WVL786456 D851978:D851992 IZ851978:IZ851992 SV851978:SV851992 ACR851978:ACR851992 AMN851978:AMN851992 AWJ851978:AWJ851992 BGF851978:BGF851992 BQB851978:BQB851992 BZX851978:BZX851992 CJT851978:CJT851992 CTP851978:CTP851992 DDL851978:DDL851992 DNH851978:DNH851992 DXD851978:DXD851992 EGZ851978:EGZ851992 EQV851978:EQV851992 FAR851978:FAR851992 FKN851978:FKN851992 FUJ851978:FUJ851992 GEF851978:GEF851992 GOB851978:GOB851992 GXX851978:GXX851992 HHT851978:HHT851992 HRP851978:HRP851992 IBL851978:IBL851992 ILH851978:ILH851992 IVD851978:IVD851992 JEZ851978:JEZ851992 JOV851978:JOV851992 JYR851978:JYR851992 KIN851978:KIN851992 KSJ851978:KSJ851992 LCF851978:LCF851992 LMB851978:LMB851992 LVX851978:LVX851992 MFT851978:MFT851992 MPP851978:MPP851992 MZL851978:MZL851992 NJH851978:NJH851992 NTD851978:NTD851992 OCZ851978:OCZ851992 OMV851978:OMV851992 OWR851978:OWR851992 PGN851978:PGN851992 PQJ851978:PQJ851992 QAF851978:QAF851992 QKB851978:QKB851992 QTX851978:QTX851992 RDT851978:RDT851992 RNP851978:RNP851992 RXL851978:RXL851992 SHH851978:SHH851992 SRD851978:SRD851992 TAZ851978:TAZ851992 TKV851978:TKV851992 TUR851978:TUR851992 UEN851978:UEN851992 UOJ851978:UOJ851992 UYF851978:UYF851992 VIB851978:VIB851992 VRX851978:VRX851992 WBT851978:WBT851992 WLP851978:WLP851992 WVL851978:WVL851992 D917514:D917528 IZ917514:IZ917528 SV917514:SV917528 ACR917514:ACR917528 AMN917514:AMN917528 AWJ917514:AWJ917528 BGF917514:BGF917528 BQB917514:BQB917528 BZX917514:BZX917528 CJT917514:CJT917528 CTP917514:CTP917528 DDL917514:DDL917528 DNH917514:DNH917528 DXD917514:DXD917528 EGZ917514:EGZ917528 EQV917514:EQV917528 FAR917514:FAR917528 FKN917514:FKN917528 FUJ917514:FUJ917528 GEF917514:GEF917528 GOB917514:GOB917528 GXX917514:GXX917528 HHT917514:HHT917528 HRP917514:HRP917528 IBL917514:IBL917528 ILH917514:ILH917528 IVD917514:IVD917528 JEZ917514:JEZ917528 JOV917514:JOV917528 JYR917514:JYR917528 KIN917514:KIN917528 KSJ917514:KSJ917528 LCF917514:LCF917528 LMB917514:LMB917528 LVX917514:LVX917528 MFT917514:MFT917528 MPP917514:MPP917528 MZL917514:MZL917528 NJH917514:NJH917528 NTD917514:NTD917528 OCZ917514:OCZ917528 OMV917514:OMV917528 OWR917514:OWR917528 PGN917514:PGN917528 PQJ917514:PQJ917528 QAF917514:QAF917528 QKB917514:QKB917528 QTX917514:QTX917528 RDT917514:RDT917528 RNP917514:RNP917528 RXL917514:RXL917528 SHH917514:SHH917528 SRD917514:SRD917528 TAZ917514:TAZ917528 TKV917514:TKV917528 TUR917514:TUR917528 UEN917514:UEN917528 UOJ917514:UOJ917528 UYF917514:UYF917528 VIB917514:VIB917528 VRX917514:VRX917528 WBT917514:WBT917528 WLP917514:WLP917528 WVL917514:WVL917528 D983050:D983064 IZ983050:IZ983064 SV983050:SV983064 ACR983050:ACR983064 AMN983050:AMN983064 AWJ983050:AWJ983064 BGF983050:BGF983064 BQB983050:BQB983064 BZX983050:BZX983064 CJT983050:CJT983064 CTP983050:CTP983064 DDL983050:DDL983064 DNH983050:DNH983064 DXD983050:DXD983064 EGZ983050:EGZ983064 EQV983050:EQV983064 FAR983050:FAR983064 FKN983050:FKN983064 FUJ983050:FUJ983064 GEF983050:GEF983064 GOB983050:GOB983064 GXX983050:GXX983064 HHT983050:HHT983064 HRP983050:HRP983064 IBL983050:IBL983064 ILH983050:ILH983064 IVD983050:IVD983064 JEZ983050:JEZ983064 JOV983050:JOV983064 JYR983050:JYR983064 KIN983050:KIN983064 KSJ983050:KSJ983064 LCF983050:LCF983064 LMB983050:LMB983064 LVX983050:LVX983064 MFT983050:MFT983064 MPP983050:MPP983064 MZL983050:MZL983064 NJH983050:NJH983064 NTD983050:NTD983064 OCZ983050:OCZ983064 OMV983050:OMV983064 OWR983050:OWR983064 PGN983050:PGN983064 PQJ983050:PQJ983064 QAF983050:QAF983064 QKB983050:QKB983064 QTX983050:QTX983064 RDT983050:RDT983064 RNP983050:RNP983064 RXL983050:RXL983064 SHH983050:SHH983064 SRD983050:SRD983064 TAZ983050:TAZ983064 TKV983050:TKV983064 TUR983050:TUR983064 UEN983050:UEN983064 UOJ983050:UOJ983064 UYF983050:UYF983064 VIB983050:VIB983064 VRX983050:VRX983064 WBT983050:WBT983064 WLP983050:WLP983064" xr:uid="{17945D02-C081-4278-B9F0-FC74C8071DB7}"/>
    <dataValidation type="decimal" errorStyle="information" allowBlank="1" showInputMessage="1" showErrorMessage="1" errorTitle="ΜΕΓΑΛΟ ΠΟΣΟ" error="Το ποσό του ΜΗΝΙΑΙΟΥ ΕΠΙΔΟΜΑΤΟΣ/ΑΠΟΚΟΠΗΣ είτε υπερβαίνει του ποσού των 2.000 είτε είναι αρνητικό._x000a_Βεβαιωθείται ότι είναι το ορθό ΜΗΝΙΑΙΟ ΠΟΣΟ ΣΤΟ ΟΡΘΟ ΝΟΜΙΣΜΑ (Ευρώ ή Λίρες)." promptTitle="ΜΗΝΙΑΙΟ ΠΟΣΟ ΕΠΙΔΟΜΑΤΟΣ/ΑΠΟΚΟΠΗΣ" prompt="Καταχωρίστε το ΜΗΝΙΑΙΟ ποσό του επιδόματος ή της αποκοπής._x000a_ΠΡΟΣΟΧΗ:-_x000a_Για περιόδους μέχρι 31/12/2007 καταχωρίστε τα ποσά σε ΛΙΡΕΣ,_x000a_Για περιόδους από 1/1/2008 καταχωρίστε σε ΞΕΧΩΡΙΣΤΗ ΓΡΑΜΜΗ τα ποσά σε ΕΥΡΩ." sqref="WVP983050:WVP983064 JD10:JD24 SZ10:SZ24 ACV10:ACV24 AMR10:AMR24 AWN10:AWN24 BGJ10:BGJ24 BQF10:BQF24 CAB10:CAB24 CJX10:CJX24 CTT10:CTT24 DDP10:DDP24 DNL10:DNL24 DXH10:DXH24 EHD10:EHD24 EQZ10:EQZ24 FAV10:FAV24 FKR10:FKR24 FUN10:FUN24 GEJ10:GEJ24 GOF10:GOF24 GYB10:GYB24 HHX10:HHX24 HRT10:HRT24 IBP10:IBP24 ILL10:ILL24 IVH10:IVH24 JFD10:JFD24 JOZ10:JOZ24 JYV10:JYV24 KIR10:KIR24 KSN10:KSN24 LCJ10:LCJ24 LMF10:LMF24 LWB10:LWB24 MFX10:MFX24 MPT10:MPT24 MZP10:MZP24 NJL10:NJL24 NTH10:NTH24 ODD10:ODD24 OMZ10:OMZ24 OWV10:OWV24 PGR10:PGR24 PQN10:PQN24 QAJ10:QAJ24 QKF10:QKF24 QUB10:QUB24 RDX10:RDX24 RNT10:RNT24 RXP10:RXP24 SHL10:SHL24 SRH10:SRH24 TBD10:TBD24 TKZ10:TKZ24 TUV10:TUV24 UER10:UER24 UON10:UON24 UYJ10:UYJ24 VIF10:VIF24 VSB10:VSB24 WBX10:WBX24 WLT10:WLT24 WVP10:WVP24 H65546:H65560 JD65546:JD65560 SZ65546:SZ65560 ACV65546:ACV65560 AMR65546:AMR65560 AWN65546:AWN65560 BGJ65546:BGJ65560 BQF65546:BQF65560 CAB65546:CAB65560 CJX65546:CJX65560 CTT65546:CTT65560 DDP65546:DDP65560 DNL65546:DNL65560 DXH65546:DXH65560 EHD65546:EHD65560 EQZ65546:EQZ65560 FAV65546:FAV65560 FKR65546:FKR65560 FUN65546:FUN65560 GEJ65546:GEJ65560 GOF65546:GOF65560 GYB65546:GYB65560 HHX65546:HHX65560 HRT65546:HRT65560 IBP65546:IBP65560 ILL65546:ILL65560 IVH65546:IVH65560 JFD65546:JFD65560 JOZ65546:JOZ65560 JYV65546:JYV65560 KIR65546:KIR65560 KSN65546:KSN65560 LCJ65546:LCJ65560 LMF65546:LMF65560 LWB65546:LWB65560 MFX65546:MFX65560 MPT65546:MPT65560 MZP65546:MZP65560 NJL65546:NJL65560 NTH65546:NTH65560 ODD65546:ODD65560 OMZ65546:OMZ65560 OWV65546:OWV65560 PGR65546:PGR65560 PQN65546:PQN65560 QAJ65546:QAJ65560 QKF65546:QKF65560 QUB65546:QUB65560 RDX65546:RDX65560 RNT65546:RNT65560 RXP65546:RXP65560 SHL65546:SHL65560 SRH65546:SRH65560 TBD65546:TBD65560 TKZ65546:TKZ65560 TUV65546:TUV65560 UER65546:UER65560 UON65546:UON65560 UYJ65546:UYJ65560 VIF65546:VIF65560 VSB65546:VSB65560 WBX65546:WBX65560 WLT65546:WLT65560 WVP65546:WVP65560 H131082:H131096 JD131082:JD131096 SZ131082:SZ131096 ACV131082:ACV131096 AMR131082:AMR131096 AWN131082:AWN131096 BGJ131082:BGJ131096 BQF131082:BQF131096 CAB131082:CAB131096 CJX131082:CJX131096 CTT131082:CTT131096 DDP131082:DDP131096 DNL131082:DNL131096 DXH131082:DXH131096 EHD131082:EHD131096 EQZ131082:EQZ131096 FAV131082:FAV131096 FKR131082:FKR131096 FUN131082:FUN131096 GEJ131082:GEJ131096 GOF131082:GOF131096 GYB131082:GYB131096 HHX131082:HHX131096 HRT131082:HRT131096 IBP131082:IBP131096 ILL131082:ILL131096 IVH131082:IVH131096 JFD131082:JFD131096 JOZ131082:JOZ131096 JYV131082:JYV131096 KIR131082:KIR131096 KSN131082:KSN131096 LCJ131082:LCJ131096 LMF131082:LMF131096 LWB131082:LWB131096 MFX131082:MFX131096 MPT131082:MPT131096 MZP131082:MZP131096 NJL131082:NJL131096 NTH131082:NTH131096 ODD131082:ODD131096 OMZ131082:OMZ131096 OWV131082:OWV131096 PGR131082:PGR131096 PQN131082:PQN131096 QAJ131082:QAJ131096 QKF131082:QKF131096 QUB131082:QUB131096 RDX131082:RDX131096 RNT131082:RNT131096 RXP131082:RXP131096 SHL131082:SHL131096 SRH131082:SRH131096 TBD131082:TBD131096 TKZ131082:TKZ131096 TUV131082:TUV131096 UER131082:UER131096 UON131082:UON131096 UYJ131082:UYJ131096 VIF131082:VIF131096 VSB131082:VSB131096 WBX131082:WBX131096 WLT131082:WLT131096 WVP131082:WVP131096 H196618:H196632 JD196618:JD196632 SZ196618:SZ196632 ACV196618:ACV196632 AMR196618:AMR196632 AWN196618:AWN196632 BGJ196618:BGJ196632 BQF196618:BQF196632 CAB196618:CAB196632 CJX196618:CJX196632 CTT196618:CTT196632 DDP196618:DDP196632 DNL196618:DNL196632 DXH196618:DXH196632 EHD196618:EHD196632 EQZ196618:EQZ196632 FAV196618:FAV196632 FKR196618:FKR196632 FUN196618:FUN196632 GEJ196618:GEJ196632 GOF196618:GOF196632 GYB196618:GYB196632 HHX196618:HHX196632 HRT196618:HRT196632 IBP196618:IBP196632 ILL196618:ILL196632 IVH196618:IVH196632 JFD196618:JFD196632 JOZ196618:JOZ196632 JYV196618:JYV196632 KIR196618:KIR196632 KSN196618:KSN196632 LCJ196618:LCJ196632 LMF196618:LMF196632 LWB196618:LWB196632 MFX196618:MFX196632 MPT196618:MPT196632 MZP196618:MZP196632 NJL196618:NJL196632 NTH196618:NTH196632 ODD196618:ODD196632 OMZ196618:OMZ196632 OWV196618:OWV196632 PGR196618:PGR196632 PQN196618:PQN196632 QAJ196618:QAJ196632 QKF196618:QKF196632 QUB196618:QUB196632 RDX196618:RDX196632 RNT196618:RNT196632 RXP196618:RXP196632 SHL196618:SHL196632 SRH196618:SRH196632 TBD196618:TBD196632 TKZ196618:TKZ196632 TUV196618:TUV196632 UER196618:UER196632 UON196618:UON196632 UYJ196618:UYJ196632 VIF196618:VIF196632 VSB196618:VSB196632 WBX196618:WBX196632 WLT196618:WLT196632 WVP196618:WVP196632 H262154:H262168 JD262154:JD262168 SZ262154:SZ262168 ACV262154:ACV262168 AMR262154:AMR262168 AWN262154:AWN262168 BGJ262154:BGJ262168 BQF262154:BQF262168 CAB262154:CAB262168 CJX262154:CJX262168 CTT262154:CTT262168 DDP262154:DDP262168 DNL262154:DNL262168 DXH262154:DXH262168 EHD262154:EHD262168 EQZ262154:EQZ262168 FAV262154:FAV262168 FKR262154:FKR262168 FUN262154:FUN262168 GEJ262154:GEJ262168 GOF262154:GOF262168 GYB262154:GYB262168 HHX262154:HHX262168 HRT262154:HRT262168 IBP262154:IBP262168 ILL262154:ILL262168 IVH262154:IVH262168 JFD262154:JFD262168 JOZ262154:JOZ262168 JYV262154:JYV262168 KIR262154:KIR262168 KSN262154:KSN262168 LCJ262154:LCJ262168 LMF262154:LMF262168 LWB262154:LWB262168 MFX262154:MFX262168 MPT262154:MPT262168 MZP262154:MZP262168 NJL262154:NJL262168 NTH262154:NTH262168 ODD262154:ODD262168 OMZ262154:OMZ262168 OWV262154:OWV262168 PGR262154:PGR262168 PQN262154:PQN262168 QAJ262154:QAJ262168 QKF262154:QKF262168 QUB262154:QUB262168 RDX262154:RDX262168 RNT262154:RNT262168 RXP262154:RXP262168 SHL262154:SHL262168 SRH262154:SRH262168 TBD262154:TBD262168 TKZ262154:TKZ262168 TUV262154:TUV262168 UER262154:UER262168 UON262154:UON262168 UYJ262154:UYJ262168 VIF262154:VIF262168 VSB262154:VSB262168 WBX262154:WBX262168 WLT262154:WLT262168 WVP262154:WVP262168 H327690:H327704 JD327690:JD327704 SZ327690:SZ327704 ACV327690:ACV327704 AMR327690:AMR327704 AWN327690:AWN327704 BGJ327690:BGJ327704 BQF327690:BQF327704 CAB327690:CAB327704 CJX327690:CJX327704 CTT327690:CTT327704 DDP327690:DDP327704 DNL327690:DNL327704 DXH327690:DXH327704 EHD327690:EHD327704 EQZ327690:EQZ327704 FAV327690:FAV327704 FKR327690:FKR327704 FUN327690:FUN327704 GEJ327690:GEJ327704 GOF327690:GOF327704 GYB327690:GYB327704 HHX327690:HHX327704 HRT327690:HRT327704 IBP327690:IBP327704 ILL327690:ILL327704 IVH327690:IVH327704 JFD327690:JFD327704 JOZ327690:JOZ327704 JYV327690:JYV327704 KIR327690:KIR327704 KSN327690:KSN327704 LCJ327690:LCJ327704 LMF327690:LMF327704 LWB327690:LWB327704 MFX327690:MFX327704 MPT327690:MPT327704 MZP327690:MZP327704 NJL327690:NJL327704 NTH327690:NTH327704 ODD327690:ODD327704 OMZ327690:OMZ327704 OWV327690:OWV327704 PGR327690:PGR327704 PQN327690:PQN327704 QAJ327690:QAJ327704 QKF327690:QKF327704 QUB327690:QUB327704 RDX327690:RDX327704 RNT327690:RNT327704 RXP327690:RXP327704 SHL327690:SHL327704 SRH327690:SRH327704 TBD327690:TBD327704 TKZ327690:TKZ327704 TUV327690:TUV327704 UER327690:UER327704 UON327690:UON327704 UYJ327690:UYJ327704 VIF327690:VIF327704 VSB327690:VSB327704 WBX327690:WBX327704 WLT327690:WLT327704 WVP327690:WVP327704 H393226:H393240 JD393226:JD393240 SZ393226:SZ393240 ACV393226:ACV393240 AMR393226:AMR393240 AWN393226:AWN393240 BGJ393226:BGJ393240 BQF393226:BQF393240 CAB393226:CAB393240 CJX393226:CJX393240 CTT393226:CTT393240 DDP393226:DDP393240 DNL393226:DNL393240 DXH393226:DXH393240 EHD393226:EHD393240 EQZ393226:EQZ393240 FAV393226:FAV393240 FKR393226:FKR393240 FUN393226:FUN393240 GEJ393226:GEJ393240 GOF393226:GOF393240 GYB393226:GYB393240 HHX393226:HHX393240 HRT393226:HRT393240 IBP393226:IBP393240 ILL393226:ILL393240 IVH393226:IVH393240 JFD393226:JFD393240 JOZ393226:JOZ393240 JYV393226:JYV393240 KIR393226:KIR393240 KSN393226:KSN393240 LCJ393226:LCJ393240 LMF393226:LMF393240 LWB393226:LWB393240 MFX393226:MFX393240 MPT393226:MPT393240 MZP393226:MZP393240 NJL393226:NJL393240 NTH393226:NTH393240 ODD393226:ODD393240 OMZ393226:OMZ393240 OWV393226:OWV393240 PGR393226:PGR393240 PQN393226:PQN393240 QAJ393226:QAJ393240 QKF393226:QKF393240 QUB393226:QUB393240 RDX393226:RDX393240 RNT393226:RNT393240 RXP393226:RXP393240 SHL393226:SHL393240 SRH393226:SRH393240 TBD393226:TBD393240 TKZ393226:TKZ393240 TUV393226:TUV393240 UER393226:UER393240 UON393226:UON393240 UYJ393226:UYJ393240 VIF393226:VIF393240 VSB393226:VSB393240 WBX393226:WBX393240 WLT393226:WLT393240 WVP393226:WVP393240 H458762:H458776 JD458762:JD458776 SZ458762:SZ458776 ACV458762:ACV458776 AMR458762:AMR458776 AWN458762:AWN458776 BGJ458762:BGJ458776 BQF458762:BQF458776 CAB458762:CAB458776 CJX458762:CJX458776 CTT458762:CTT458776 DDP458762:DDP458776 DNL458762:DNL458776 DXH458762:DXH458776 EHD458762:EHD458776 EQZ458762:EQZ458776 FAV458762:FAV458776 FKR458762:FKR458776 FUN458762:FUN458776 GEJ458762:GEJ458776 GOF458762:GOF458776 GYB458762:GYB458776 HHX458762:HHX458776 HRT458762:HRT458776 IBP458762:IBP458776 ILL458762:ILL458776 IVH458762:IVH458776 JFD458762:JFD458776 JOZ458762:JOZ458776 JYV458762:JYV458776 KIR458762:KIR458776 KSN458762:KSN458776 LCJ458762:LCJ458776 LMF458762:LMF458776 LWB458762:LWB458776 MFX458762:MFX458776 MPT458762:MPT458776 MZP458762:MZP458776 NJL458762:NJL458776 NTH458762:NTH458776 ODD458762:ODD458776 OMZ458762:OMZ458776 OWV458762:OWV458776 PGR458762:PGR458776 PQN458762:PQN458776 QAJ458762:QAJ458776 QKF458762:QKF458776 QUB458762:QUB458776 RDX458762:RDX458776 RNT458762:RNT458776 RXP458762:RXP458776 SHL458762:SHL458776 SRH458762:SRH458776 TBD458762:TBD458776 TKZ458762:TKZ458776 TUV458762:TUV458776 UER458762:UER458776 UON458762:UON458776 UYJ458762:UYJ458776 VIF458762:VIF458776 VSB458762:VSB458776 WBX458762:WBX458776 WLT458762:WLT458776 WVP458762:WVP458776 H524298:H524312 JD524298:JD524312 SZ524298:SZ524312 ACV524298:ACV524312 AMR524298:AMR524312 AWN524298:AWN524312 BGJ524298:BGJ524312 BQF524298:BQF524312 CAB524298:CAB524312 CJX524298:CJX524312 CTT524298:CTT524312 DDP524298:DDP524312 DNL524298:DNL524312 DXH524298:DXH524312 EHD524298:EHD524312 EQZ524298:EQZ524312 FAV524298:FAV524312 FKR524298:FKR524312 FUN524298:FUN524312 GEJ524298:GEJ524312 GOF524298:GOF524312 GYB524298:GYB524312 HHX524298:HHX524312 HRT524298:HRT524312 IBP524298:IBP524312 ILL524298:ILL524312 IVH524298:IVH524312 JFD524298:JFD524312 JOZ524298:JOZ524312 JYV524298:JYV524312 KIR524298:KIR524312 KSN524298:KSN524312 LCJ524298:LCJ524312 LMF524298:LMF524312 LWB524298:LWB524312 MFX524298:MFX524312 MPT524298:MPT524312 MZP524298:MZP524312 NJL524298:NJL524312 NTH524298:NTH524312 ODD524298:ODD524312 OMZ524298:OMZ524312 OWV524298:OWV524312 PGR524298:PGR524312 PQN524298:PQN524312 QAJ524298:QAJ524312 QKF524298:QKF524312 QUB524298:QUB524312 RDX524298:RDX524312 RNT524298:RNT524312 RXP524298:RXP524312 SHL524298:SHL524312 SRH524298:SRH524312 TBD524298:TBD524312 TKZ524298:TKZ524312 TUV524298:TUV524312 UER524298:UER524312 UON524298:UON524312 UYJ524298:UYJ524312 VIF524298:VIF524312 VSB524298:VSB524312 WBX524298:WBX524312 WLT524298:WLT524312 WVP524298:WVP524312 H589834:H589848 JD589834:JD589848 SZ589834:SZ589848 ACV589834:ACV589848 AMR589834:AMR589848 AWN589834:AWN589848 BGJ589834:BGJ589848 BQF589834:BQF589848 CAB589834:CAB589848 CJX589834:CJX589848 CTT589834:CTT589848 DDP589834:DDP589848 DNL589834:DNL589848 DXH589834:DXH589848 EHD589834:EHD589848 EQZ589834:EQZ589848 FAV589834:FAV589848 FKR589834:FKR589848 FUN589834:FUN589848 GEJ589834:GEJ589848 GOF589834:GOF589848 GYB589834:GYB589848 HHX589834:HHX589848 HRT589834:HRT589848 IBP589834:IBP589848 ILL589834:ILL589848 IVH589834:IVH589848 JFD589834:JFD589848 JOZ589834:JOZ589848 JYV589834:JYV589848 KIR589834:KIR589848 KSN589834:KSN589848 LCJ589834:LCJ589848 LMF589834:LMF589848 LWB589834:LWB589848 MFX589834:MFX589848 MPT589834:MPT589848 MZP589834:MZP589848 NJL589834:NJL589848 NTH589834:NTH589848 ODD589834:ODD589848 OMZ589834:OMZ589848 OWV589834:OWV589848 PGR589834:PGR589848 PQN589834:PQN589848 QAJ589834:QAJ589848 QKF589834:QKF589848 QUB589834:QUB589848 RDX589834:RDX589848 RNT589834:RNT589848 RXP589834:RXP589848 SHL589834:SHL589848 SRH589834:SRH589848 TBD589834:TBD589848 TKZ589834:TKZ589848 TUV589834:TUV589848 UER589834:UER589848 UON589834:UON589848 UYJ589834:UYJ589848 VIF589834:VIF589848 VSB589834:VSB589848 WBX589834:WBX589848 WLT589834:WLT589848 WVP589834:WVP589848 H655370:H655384 JD655370:JD655384 SZ655370:SZ655384 ACV655370:ACV655384 AMR655370:AMR655384 AWN655370:AWN655384 BGJ655370:BGJ655384 BQF655370:BQF655384 CAB655370:CAB655384 CJX655370:CJX655384 CTT655370:CTT655384 DDP655370:DDP655384 DNL655370:DNL655384 DXH655370:DXH655384 EHD655370:EHD655384 EQZ655370:EQZ655384 FAV655370:FAV655384 FKR655370:FKR655384 FUN655370:FUN655384 GEJ655370:GEJ655384 GOF655370:GOF655384 GYB655370:GYB655384 HHX655370:HHX655384 HRT655370:HRT655384 IBP655370:IBP655384 ILL655370:ILL655384 IVH655370:IVH655384 JFD655370:JFD655384 JOZ655370:JOZ655384 JYV655370:JYV655384 KIR655370:KIR655384 KSN655370:KSN655384 LCJ655370:LCJ655384 LMF655370:LMF655384 LWB655370:LWB655384 MFX655370:MFX655384 MPT655370:MPT655384 MZP655370:MZP655384 NJL655370:NJL655384 NTH655370:NTH655384 ODD655370:ODD655384 OMZ655370:OMZ655384 OWV655370:OWV655384 PGR655370:PGR655384 PQN655370:PQN655384 QAJ655370:QAJ655384 QKF655370:QKF655384 QUB655370:QUB655384 RDX655370:RDX655384 RNT655370:RNT655384 RXP655370:RXP655384 SHL655370:SHL655384 SRH655370:SRH655384 TBD655370:TBD655384 TKZ655370:TKZ655384 TUV655370:TUV655384 UER655370:UER655384 UON655370:UON655384 UYJ655370:UYJ655384 VIF655370:VIF655384 VSB655370:VSB655384 WBX655370:WBX655384 WLT655370:WLT655384 WVP655370:WVP655384 H720906:H720920 JD720906:JD720920 SZ720906:SZ720920 ACV720906:ACV720920 AMR720906:AMR720920 AWN720906:AWN720920 BGJ720906:BGJ720920 BQF720906:BQF720920 CAB720906:CAB720920 CJX720906:CJX720920 CTT720906:CTT720920 DDP720906:DDP720920 DNL720906:DNL720920 DXH720906:DXH720920 EHD720906:EHD720920 EQZ720906:EQZ720920 FAV720906:FAV720920 FKR720906:FKR720920 FUN720906:FUN720920 GEJ720906:GEJ720920 GOF720906:GOF720920 GYB720906:GYB720920 HHX720906:HHX720920 HRT720906:HRT720920 IBP720906:IBP720920 ILL720906:ILL720920 IVH720906:IVH720920 JFD720906:JFD720920 JOZ720906:JOZ720920 JYV720906:JYV720920 KIR720906:KIR720920 KSN720906:KSN720920 LCJ720906:LCJ720920 LMF720906:LMF720920 LWB720906:LWB720920 MFX720906:MFX720920 MPT720906:MPT720920 MZP720906:MZP720920 NJL720906:NJL720920 NTH720906:NTH720920 ODD720906:ODD720920 OMZ720906:OMZ720920 OWV720906:OWV720920 PGR720906:PGR720920 PQN720906:PQN720920 QAJ720906:QAJ720920 QKF720906:QKF720920 QUB720906:QUB720920 RDX720906:RDX720920 RNT720906:RNT720920 RXP720906:RXP720920 SHL720906:SHL720920 SRH720906:SRH720920 TBD720906:TBD720920 TKZ720906:TKZ720920 TUV720906:TUV720920 UER720906:UER720920 UON720906:UON720920 UYJ720906:UYJ720920 VIF720906:VIF720920 VSB720906:VSB720920 WBX720906:WBX720920 WLT720906:WLT720920 WVP720906:WVP720920 H786442:H786456 JD786442:JD786456 SZ786442:SZ786456 ACV786442:ACV786456 AMR786442:AMR786456 AWN786442:AWN786456 BGJ786442:BGJ786456 BQF786442:BQF786456 CAB786442:CAB786456 CJX786442:CJX786456 CTT786442:CTT786456 DDP786442:DDP786456 DNL786442:DNL786456 DXH786442:DXH786456 EHD786442:EHD786456 EQZ786442:EQZ786456 FAV786442:FAV786456 FKR786442:FKR786456 FUN786442:FUN786456 GEJ786442:GEJ786456 GOF786442:GOF786456 GYB786442:GYB786456 HHX786442:HHX786456 HRT786442:HRT786456 IBP786442:IBP786456 ILL786442:ILL786456 IVH786442:IVH786456 JFD786442:JFD786456 JOZ786442:JOZ786456 JYV786442:JYV786456 KIR786442:KIR786456 KSN786442:KSN786456 LCJ786442:LCJ786456 LMF786442:LMF786456 LWB786442:LWB786456 MFX786442:MFX786456 MPT786442:MPT786456 MZP786442:MZP786456 NJL786442:NJL786456 NTH786442:NTH786456 ODD786442:ODD786456 OMZ786442:OMZ786456 OWV786442:OWV786456 PGR786442:PGR786456 PQN786442:PQN786456 QAJ786442:QAJ786456 QKF786442:QKF786456 QUB786442:QUB786456 RDX786442:RDX786456 RNT786442:RNT786456 RXP786442:RXP786456 SHL786442:SHL786456 SRH786442:SRH786456 TBD786442:TBD786456 TKZ786442:TKZ786456 TUV786442:TUV786456 UER786442:UER786456 UON786442:UON786456 UYJ786442:UYJ786456 VIF786442:VIF786456 VSB786442:VSB786456 WBX786442:WBX786456 WLT786442:WLT786456 WVP786442:WVP786456 H851978:H851992 JD851978:JD851992 SZ851978:SZ851992 ACV851978:ACV851992 AMR851978:AMR851992 AWN851978:AWN851992 BGJ851978:BGJ851992 BQF851978:BQF851992 CAB851978:CAB851992 CJX851978:CJX851992 CTT851978:CTT851992 DDP851978:DDP851992 DNL851978:DNL851992 DXH851978:DXH851992 EHD851978:EHD851992 EQZ851978:EQZ851992 FAV851978:FAV851992 FKR851978:FKR851992 FUN851978:FUN851992 GEJ851978:GEJ851992 GOF851978:GOF851992 GYB851978:GYB851992 HHX851978:HHX851992 HRT851978:HRT851992 IBP851978:IBP851992 ILL851978:ILL851992 IVH851978:IVH851992 JFD851978:JFD851992 JOZ851978:JOZ851992 JYV851978:JYV851992 KIR851978:KIR851992 KSN851978:KSN851992 LCJ851978:LCJ851992 LMF851978:LMF851992 LWB851978:LWB851992 MFX851978:MFX851992 MPT851978:MPT851992 MZP851978:MZP851992 NJL851978:NJL851992 NTH851978:NTH851992 ODD851978:ODD851992 OMZ851978:OMZ851992 OWV851978:OWV851992 PGR851978:PGR851992 PQN851978:PQN851992 QAJ851978:QAJ851992 QKF851978:QKF851992 QUB851978:QUB851992 RDX851978:RDX851992 RNT851978:RNT851992 RXP851978:RXP851992 SHL851978:SHL851992 SRH851978:SRH851992 TBD851978:TBD851992 TKZ851978:TKZ851992 TUV851978:TUV851992 UER851978:UER851992 UON851978:UON851992 UYJ851978:UYJ851992 VIF851978:VIF851992 VSB851978:VSB851992 WBX851978:WBX851992 WLT851978:WLT851992 WVP851978:WVP851992 H917514:H917528 JD917514:JD917528 SZ917514:SZ917528 ACV917514:ACV917528 AMR917514:AMR917528 AWN917514:AWN917528 BGJ917514:BGJ917528 BQF917514:BQF917528 CAB917514:CAB917528 CJX917514:CJX917528 CTT917514:CTT917528 DDP917514:DDP917528 DNL917514:DNL917528 DXH917514:DXH917528 EHD917514:EHD917528 EQZ917514:EQZ917528 FAV917514:FAV917528 FKR917514:FKR917528 FUN917514:FUN917528 GEJ917514:GEJ917528 GOF917514:GOF917528 GYB917514:GYB917528 HHX917514:HHX917528 HRT917514:HRT917528 IBP917514:IBP917528 ILL917514:ILL917528 IVH917514:IVH917528 JFD917514:JFD917528 JOZ917514:JOZ917528 JYV917514:JYV917528 KIR917514:KIR917528 KSN917514:KSN917528 LCJ917514:LCJ917528 LMF917514:LMF917528 LWB917514:LWB917528 MFX917514:MFX917528 MPT917514:MPT917528 MZP917514:MZP917528 NJL917514:NJL917528 NTH917514:NTH917528 ODD917514:ODD917528 OMZ917514:OMZ917528 OWV917514:OWV917528 PGR917514:PGR917528 PQN917514:PQN917528 QAJ917514:QAJ917528 QKF917514:QKF917528 QUB917514:QUB917528 RDX917514:RDX917528 RNT917514:RNT917528 RXP917514:RXP917528 SHL917514:SHL917528 SRH917514:SRH917528 TBD917514:TBD917528 TKZ917514:TKZ917528 TUV917514:TUV917528 UER917514:UER917528 UON917514:UON917528 UYJ917514:UYJ917528 VIF917514:VIF917528 VSB917514:VSB917528 WBX917514:WBX917528 WLT917514:WLT917528 WVP917514:WVP917528 H983050:H983064 JD983050:JD983064 SZ983050:SZ983064 ACV983050:ACV983064 AMR983050:AMR983064 AWN983050:AWN983064 BGJ983050:BGJ983064 BQF983050:BQF983064 CAB983050:CAB983064 CJX983050:CJX983064 CTT983050:CTT983064 DDP983050:DDP983064 DNL983050:DNL983064 DXH983050:DXH983064 EHD983050:EHD983064 EQZ983050:EQZ983064 FAV983050:FAV983064 FKR983050:FKR983064 FUN983050:FUN983064 GEJ983050:GEJ983064 GOF983050:GOF983064 GYB983050:GYB983064 HHX983050:HHX983064 HRT983050:HRT983064 IBP983050:IBP983064 ILL983050:ILL983064 IVH983050:IVH983064 JFD983050:JFD983064 JOZ983050:JOZ983064 JYV983050:JYV983064 KIR983050:KIR983064 KSN983050:KSN983064 LCJ983050:LCJ983064 LMF983050:LMF983064 LWB983050:LWB983064 MFX983050:MFX983064 MPT983050:MPT983064 MZP983050:MZP983064 NJL983050:NJL983064 NTH983050:NTH983064 ODD983050:ODD983064 OMZ983050:OMZ983064 OWV983050:OWV983064 PGR983050:PGR983064 PQN983050:PQN983064 QAJ983050:QAJ983064 QKF983050:QKF983064 QUB983050:QUB983064 RDX983050:RDX983064 RNT983050:RNT983064 RXP983050:RXP983064 SHL983050:SHL983064 SRH983050:SRH983064 TBD983050:TBD983064 TKZ983050:TKZ983064 TUV983050:TUV983064 UER983050:UER983064 UON983050:UON983064 UYJ983050:UYJ983064 VIF983050:VIF983064 VSB983050:VSB983064 WBX983050:WBX983064 WLT983050:WLT983064" xr:uid="{186FE29B-8413-43C2-A92C-3045D8A1B12D}">
      <formula1>1</formula1>
      <formula2>2000</formula2>
    </dataValidation>
    <dataValidation type="date" operator="greaterThan" allowBlank="1" showInputMessage="1" showErrorMessage="1" errorTitle="ΛΑΘΟΣ ΗΜΕΡΟΜΗΝΙΑ" error="Ελέξετε την ημερομηνία" promptTitle="ΙΣΧΥΣ ΝΕΟΥ ΠΟΣΟΥ - ΜΕΧΡΙ" prompt="Καταχωρίστε:_x000a_την ημερομηνία (ΗΗ/ΜΜ/ΕΕ) μέχρι την οποία πρέπει να καταβάλλεται/αποκόπτεται το μηνιαίο ποσό εάν είναι γνωστή,_x000a_διαφορετικά καταχωρίστε 9/9/9999._x000a_ΠΡΟΣΟΧΗ: Περίοδοι που αρχίζουν πρίν την 1/1/2008 δενπρέπει να επεκτείνονται πέραν της 31/12/2007." sqref="WVR983050:WVR983064 JF10:JF24 TB10:TB24 ACX10:ACX24 AMT10:AMT24 AWP10:AWP24 BGL10:BGL24 BQH10:BQH24 CAD10:CAD24 CJZ10:CJZ24 CTV10:CTV24 DDR10:DDR24 DNN10:DNN24 DXJ10:DXJ24 EHF10:EHF24 ERB10:ERB24 FAX10:FAX24 FKT10:FKT24 FUP10:FUP24 GEL10:GEL24 GOH10:GOH24 GYD10:GYD24 HHZ10:HHZ24 HRV10:HRV24 IBR10:IBR24 ILN10:ILN24 IVJ10:IVJ24 JFF10:JFF24 JPB10:JPB24 JYX10:JYX24 KIT10:KIT24 KSP10:KSP24 LCL10:LCL24 LMH10:LMH24 LWD10:LWD24 MFZ10:MFZ24 MPV10:MPV24 MZR10:MZR24 NJN10:NJN24 NTJ10:NTJ24 ODF10:ODF24 ONB10:ONB24 OWX10:OWX24 PGT10:PGT24 PQP10:PQP24 QAL10:QAL24 QKH10:QKH24 QUD10:QUD24 RDZ10:RDZ24 RNV10:RNV24 RXR10:RXR24 SHN10:SHN24 SRJ10:SRJ24 TBF10:TBF24 TLB10:TLB24 TUX10:TUX24 UET10:UET24 UOP10:UOP24 UYL10:UYL24 VIH10:VIH24 VSD10:VSD24 WBZ10:WBZ24 WLV10:WLV24 WVR10:WVR24 J65546:J65560 JF65546:JF65560 TB65546:TB65560 ACX65546:ACX65560 AMT65546:AMT65560 AWP65546:AWP65560 BGL65546:BGL65560 BQH65546:BQH65560 CAD65546:CAD65560 CJZ65546:CJZ65560 CTV65546:CTV65560 DDR65546:DDR65560 DNN65546:DNN65560 DXJ65546:DXJ65560 EHF65546:EHF65560 ERB65546:ERB65560 FAX65546:FAX65560 FKT65546:FKT65560 FUP65546:FUP65560 GEL65546:GEL65560 GOH65546:GOH65560 GYD65546:GYD65560 HHZ65546:HHZ65560 HRV65546:HRV65560 IBR65546:IBR65560 ILN65546:ILN65560 IVJ65546:IVJ65560 JFF65546:JFF65560 JPB65546:JPB65560 JYX65546:JYX65560 KIT65546:KIT65560 KSP65546:KSP65560 LCL65546:LCL65560 LMH65546:LMH65560 LWD65546:LWD65560 MFZ65546:MFZ65560 MPV65546:MPV65560 MZR65546:MZR65560 NJN65546:NJN65560 NTJ65546:NTJ65560 ODF65546:ODF65560 ONB65546:ONB65560 OWX65546:OWX65560 PGT65546:PGT65560 PQP65546:PQP65560 QAL65546:QAL65560 QKH65546:QKH65560 QUD65546:QUD65560 RDZ65546:RDZ65560 RNV65546:RNV65560 RXR65546:RXR65560 SHN65546:SHN65560 SRJ65546:SRJ65560 TBF65546:TBF65560 TLB65546:TLB65560 TUX65546:TUX65560 UET65546:UET65560 UOP65546:UOP65560 UYL65546:UYL65560 VIH65546:VIH65560 VSD65546:VSD65560 WBZ65546:WBZ65560 WLV65546:WLV65560 WVR65546:WVR65560 J131082:J131096 JF131082:JF131096 TB131082:TB131096 ACX131082:ACX131096 AMT131082:AMT131096 AWP131082:AWP131096 BGL131082:BGL131096 BQH131082:BQH131096 CAD131082:CAD131096 CJZ131082:CJZ131096 CTV131082:CTV131096 DDR131082:DDR131096 DNN131082:DNN131096 DXJ131082:DXJ131096 EHF131082:EHF131096 ERB131082:ERB131096 FAX131082:FAX131096 FKT131082:FKT131096 FUP131082:FUP131096 GEL131082:GEL131096 GOH131082:GOH131096 GYD131082:GYD131096 HHZ131082:HHZ131096 HRV131082:HRV131096 IBR131082:IBR131096 ILN131082:ILN131096 IVJ131082:IVJ131096 JFF131082:JFF131096 JPB131082:JPB131096 JYX131082:JYX131096 KIT131082:KIT131096 KSP131082:KSP131096 LCL131082:LCL131096 LMH131082:LMH131096 LWD131082:LWD131096 MFZ131082:MFZ131096 MPV131082:MPV131096 MZR131082:MZR131096 NJN131082:NJN131096 NTJ131082:NTJ131096 ODF131082:ODF131096 ONB131082:ONB131096 OWX131082:OWX131096 PGT131082:PGT131096 PQP131082:PQP131096 QAL131082:QAL131096 QKH131082:QKH131096 QUD131082:QUD131096 RDZ131082:RDZ131096 RNV131082:RNV131096 RXR131082:RXR131096 SHN131082:SHN131096 SRJ131082:SRJ131096 TBF131082:TBF131096 TLB131082:TLB131096 TUX131082:TUX131096 UET131082:UET131096 UOP131082:UOP131096 UYL131082:UYL131096 VIH131082:VIH131096 VSD131082:VSD131096 WBZ131082:WBZ131096 WLV131082:WLV131096 WVR131082:WVR131096 J196618:J196632 JF196618:JF196632 TB196618:TB196632 ACX196618:ACX196632 AMT196618:AMT196632 AWP196618:AWP196632 BGL196618:BGL196632 BQH196618:BQH196632 CAD196618:CAD196632 CJZ196618:CJZ196632 CTV196618:CTV196632 DDR196618:DDR196632 DNN196618:DNN196632 DXJ196618:DXJ196632 EHF196618:EHF196632 ERB196618:ERB196632 FAX196618:FAX196632 FKT196618:FKT196632 FUP196618:FUP196632 GEL196618:GEL196632 GOH196618:GOH196632 GYD196618:GYD196632 HHZ196618:HHZ196632 HRV196618:HRV196632 IBR196618:IBR196632 ILN196618:ILN196632 IVJ196618:IVJ196632 JFF196618:JFF196632 JPB196618:JPB196632 JYX196618:JYX196632 KIT196618:KIT196632 KSP196618:KSP196632 LCL196618:LCL196632 LMH196618:LMH196632 LWD196618:LWD196632 MFZ196618:MFZ196632 MPV196618:MPV196632 MZR196618:MZR196632 NJN196618:NJN196632 NTJ196618:NTJ196632 ODF196618:ODF196632 ONB196618:ONB196632 OWX196618:OWX196632 PGT196618:PGT196632 PQP196618:PQP196632 QAL196618:QAL196632 QKH196618:QKH196632 QUD196618:QUD196632 RDZ196618:RDZ196632 RNV196618:RNV196632 RXR196618:RXR196632 SHN196618:SHN196632 SRJ196618:SRJ196632 TBF196618:TBF196632 TLB196618:TLB196632 TUX196618:TUX196632 UET196618:UET196632 UOP196618:UOP196632 UYL196618:UYL196632 VIH196618:VIH196632 VSD196618:VSD196632 WBZ196618:WBZ196632 WLV196618:WLV196632 WVR196618:WVR196632 J262154:J262168 JF262154:JF262168 TB262154:TB262168 ACX262154:ACX262168 AMT262154:AMT262168 AWP262154:AWP262168 BGL262154:BGL262168 BQH262154:BQH262168 CAD262154:CAD262168 CJZ262154:CJZ262168 CTV262154:CTV262168 DDR262154:DDR262168 DNN262154:DNN262168 DXJ262154:DXJ262168 EHF262154:EHF262168 ERB262154:ERB262168 FAX262154:FAX262168 FKT262154:FKT262168 FUP262154:FUP262168 GEL262154:GEL262168 GOH262154:GOH262168 GYD262154:GYD262168 HHZ262154:HHZ262168 HRV262154:HRV262168 IBR262154:IBR262168 ILN262154:ILN262168 IVJ262154:IVJ262168 JFF262154:JFF262168 JPB262154:JPB262168 JYX262154:JYX262168 KIT262154:KIT262168 KSP262154:KSP262168 LCL262154:LCL262168 LMH262154:LMH262168 LWD262154:LWD262168 MFZ262154:MFZ262168 MPV262154:MPV262168 MZR262154:MZR262168 NJN262154:NJN262168 NTJ262154:NTJ262168 ODF262154:ODF262168 ONB262154:ONB262168 OWX262154:OWX262168 PGT262154:PGT262168 PQP262154:PQP262168 QAL262154:QAL262168 QKH262154:QKH262168 QUD262154:QUD262168 RDZ262154:RDZ262168 RNV262154:RNV262168 RXR262154:RXR262168 SHN262154:SHN262168 SRJ262154:SRJ262168 TBF262154:TBF262168 TLB262154:TLB262168 TUX262154:TUX262168 UET262154:UET262168 UOP262154:UOP262168 UYL262154:UYL262168 VIH262154:VIH262168 VSD262154:VSD262168 WBZ262154:WBZ262168 WLV262154:WLV262168 WVR262154:WVR262168 J327690:J327704 JF327690:JF327704 TB327690:TB327704 ACX327690:ACX327704 AMT327690:AMT327704 AWP327690:AWP327704 BGL327690:BGL327704 BQH327690:BQH327704 CAD327690:CAD327704 CJZ327690:CJZ327704 CTV327690:CTV327704 DDR327690:DDR327704 DNN327690:DNN327704 DXJ327690:DXJ327704 EHF327690:EHF327704 ERB327690:ERB327704 FAX327690:FAX327704 FKT327690:FKT327704 FUP327690:FUP327704 GEL327690:GEL327704 GOH327690:GOH327704 GYD327690:GYD327704 HHZ327690:HHZ327704 HRV327690:HRV327704 IBR327690:IBR327704 ILN327690:ILN327704 IVJ327690:IVJ327704 JFF327690:JFF327704 JPB327690:JPB327704 JYX327690:JYX327704 KIT327690:KIT327704 KSP327690:KSP327704 LCL327690:LCL327704 LMH327690:LMH327704 LWD327690:LWD327704 MFZ327690:MFZ327704 MPV327690:MPV327704 MZR327690:MZR327704 NJN327690:NJN327704 NTJ327690:NTJ327704 ODF327690:ODF327704 ONB327690:ONB327704 OWX327690:OWX327704 PGT327690:PGT327704 PQP327690:PQP327704 QAL327690:QAL327704 QKH327690:QKH327704 QUD327690:QUD327704 RDZ327690:RDZ327704 RNV327690:RNV327704 RXR327690:RXR327704 SHN327690:SHN327704 SRJ327690:SRJ327704 TBF327690:TBF327704 TLB327690:TLB327704 TUX327690:TUX327704 UET327690:UET327704 UOP327690:UOP327704 UYL327690:UYL327704 VIH327690:VIH327704 VSD327690:VSD327704 WBZ327690:WBZ327704 WLV327690:WLV327704 WVR327690:WVR327704 J393226:J393240 JF393226:JF393240 TB393226:TB393240 ACX393226:ACX393240 AMT393226:AMT393240 AWP393226:AWP393240 BGL393226:BGL393240 BQH393226:BQH393240 CAD393226:CAD393240 CJZ393226:CJZ393240 CTV393226:CTV393240 DDR393226:DDR393240 DNN393226:DNN393240 DXJ393226:DXJ393240 EHF393226:EHF393240 ERB393226:ERB393240 FAX393226:FAX393240 FKT393226:FKT393240 FUP393226:FUP393240 GEL393226:GEL393240 GOH393226:GOH393240 GYD393226:GYD393240 HHZ393226:HHZ393240 HRV393226:HRV393240 IBR393226:IBR393240 ILN393226:ILN393240 IVJ393226:IVJ393240 JFF393226:JFF393240 JPB393226:JPB393240 JYX393226:JYX393240 KIT393226:KIT393240 KSP393226:KSP393240 LCL393226:LCL393240 LMH393226:LMH393240 LWD393226:LWD393240 MFZ393226:MFZ393240 MPV393226:MPV393240 MZR393226:MZR393240 NJN393226:NJN393240 NTJ393226:NTJ393240 ODF393226:ODF393240 ONB393226:ONB393240 OWX393226:OWX393240 PGT393226:PGT393240 PQP393226:PQP393240 QAL393226:QAL393240 QKH393226:QKH393240 QUD393226:QUD393240 RDZ393226:RDZ393240 RNV393226:RNV393240 RXR393226:RXR393240 SHN393226:SHN393240 SRJ393226:SRJ393240 TBF393226:TBF393240 TLB393226:TLB393240 TUX393226:TUX393240 UET393226:UET393240 UOP393226:UOP393240 UYL393226:UYL393240 VIH393226:VIH393240 VSD393226:VSD393240 WBZ393226:WBZ393240 WLV393226:WLV393240 WVR393226:WVR393240 J458762:J458776 JF458762:JF458776 TB458762:TB458776 ACX458762:ACX458776 AMT458762:AMT458776 AWP458762:AWP458776 BGL458762:BGL458776 BQH458762:BQH458776 CAD458762:CAD458776 CJZ458762:CJZ458776 CTV458762:CTV458776 DDR458762:DDR458776 DNN458762:DNN458776 DXJ458762:DXJ458776 EHF458762:EHF458776 ERB458762:ERB458776 FAX458762:FAX458776 FKT458762:FKT458776 FUP458762:FUP458776 GEL458762:GEL458776 GOH458762:GOH458776 GYD458762:GYD458776 HHZ458762:HHZ458776 HRV458762:HRV458776 IBR458762:IBR458776 ILN458762:ILN458776 IVJ458762:IVJ458776 JFF458762:JFF458776 JPB458762:JPB458776 JYX458762:JYX458776 KIT458762:KIT458776 KSP458762:KSP458776 LCL458762:LCL458776 LMH458762:LMH458776 LWD458762:LWD458776 MFZ458762:MFZ458776 MPV458762:MPV458776 MZR458762:MZR458776 NJN458762:NJN458776 NTJ458762:NTJ458776 ODF458762:ODF458776 ONB458762:ONB458776 OWX458762:OWX458776 PGT458762:PGT458776 PQP458762:PQP458776 QAL458762:QAL458776 QKH458762:QKH458776 QUD458762:QUD458776 RDZ458762:RDZ458776 RNV458762:RNV458776 RXR458762:RXR458776 SHN458762:SHN458776 SRJ458762:SRJ458776 TBF458762:TBF458776 TLB458762:TLB458776 TUX458762:TUX458776 UET458762:UET458776 UOP458762:UOP458776 UYL458762:UYL458776 VIH458762:VIH458776 VSD458762:VSD458776 WBZ458762:WBZ458776 WLV458762:WLV458776 WVR458762:WVR458776 J524298:J524312 JF524298:JF524312 TB524298:TB524312 ACX524298:ACX524312 AMT524298:AMT524312 AWP524298:AWP524312 BGL524298:BGL524312 BQH524298:BQH524312 CAD524298:CAD524312 CJZ524298:CJZ524312 CTV524298:CTV524312 DDR524298:DDR524312 DNN524298:DNN524312 DXJ524298:DXJ524312 EHF524298:EHF524312 ERB524298:ERB524312 FAX524298:FAX524312 FKT524298:FKT524312 FUP524298:FUP524312 GEL524298:GEL524312 GOH524298:GOH524312 GYD524298:GYD524312 HHZ524298:HHZ524312 HRV524298:HRV524312 IBR524298:IBR524312 ILN524298:ILN524312 IVJ524298:IVJ524312 JFF524298:JFF524312 JPB524298:JPB524312 JYX524298:JYX524312 KIT524298:KIT524312 KSP524298:KSP524312 LCL524298:LCL524312 LMH524298:LMH524312 LWD524298:LWD524312 MFZ524298:MFZ524312 MPV524298:MPV524312 MZR524298:MZR524312 NJN524298:NJN524312 NTJ524298:NTJ524312 ODF524298:ODF524312 ONB524298:ONB524312 OWX524298:OWX524312 PGT524298:PGT524312 PQP524298:PQP524312 QAL524298:QAL524312 QKH524298:QKH524312 QUD524298:QUD524312 RDZ524298:RDZ524312 RNV524298:RNV524312 RXR524298:RXR524312 SHN524298:SHN524312 SRJ524298:SRJ524312 TBF524298:TBF524312 TLB524298:TLB524312 TUX524298:TUX524312 UET524298:UET524312 UOP524298:UOP524312 UYL524298:UYL524312 VIH524298:VIH524312 VSD524298:VSD524312 WBZ524298:WBZ524312 WLV524298:WLV524312 WVR524298:WVR524312 J589834:J589848 JF589834:JF589848 TB589834:TB589848 ACX589834:ACX589848 AMT589834:AMT589848 AWP589834:AWP589848 BGL589834:BGL589848 BQH589834:BQH589848 CAD589834:CAD589848 CJZ589834:CJZ589848 CTV589834:CTV589848 DDR589834:DDR589848 DNN589834:DNN589848 DXJ589834:DXJ589848 EHF589834:EHF589848 ERB589834:ERB589848 FAX589834:FAX589848 FKT589834:FKT589848 FUP589834:FUP589848 GEL589834:GEL589848 GOH589834:GOH589848 GYD589834:GYD589848 HHZ589834:HHZ589848 HRV589834:HRV589848 IBR589834:IBR589848 ILN589834:ILN589848 IVJ589834:IVJ589848 JFF589834:JFF589848 JPB589834:JPB589848 JYX589834:JYX589848 KIT589834:KIT589848 KSP589834:KSP589848 LCL589834:LCL589848 LMH589834:LMH589848 LWD589834:LWD589848 MFZ589834:MFZ589848 MPV589834:MPV589848 MZR589834:MZR589848 NJN589834:NJN589848 NTJ589834:NTJ589848 ODF589834:ODF589848 ONB589834:ONB589848 OWX589834:OWX589848 PGT589834:PGT589848 PQP589834:PQP589848 QAL589834:QAL589848 QKH589834:QKH589848 QUD589834:QUD589848 RDZ589834:RDZ589848 RNV589834:RNV589848 RXR589834:RXR589848 SHN589834:SHN589848 SRJ589834:SRJ589848 TBF589834:TBF589848 TLB589834:TLB589848 TUX589834:TUX589848 UET589834:UET589848 UOP589834:UOP589848 UYL589834:UYL589848 VIH589834:VIH589848 VSD589834:VSD589848 WBZ589834:WBZ589848 WLV589834:WLV589848 WVR589834:WVR589848 J655370:J655384 JF655370:JF655384 TB655370:TB655384 ACX655370:ACX655384 AMT655370:AMT655384 AWP655370:AWP655384 BGL655370:BGL655384 BQH655370:BQH655384 CAD655370:CAD655384 CJZ655370:CJZ655384 CTV655370:CTV655384 DDR655370:DDR655384 DNN655370:DNN655384 DXJ655370:DXJ655384 EHF655370:EHF655384 ERB655370:ERB655384 FAX655370:FAX655384 FKT655370:FKT655384 FUP655370:FUP655384 GEL655370:GEL655384 GOH655370:GOH655384 GYD655370:GYD655384 HHZ655370:HHZ655384 HRV655370:HRV655384 IBR655370:IBR655384 ILN655370:ILN655384 IVJ655370:IVJ655384 JFF655370:JFF655384 JPB655370:JPB655384 JYX655370:JYX655384 KIT655370:KIT655384 KSP655370:KSP655384 LCL655370:LCL655384 LMH655370:LMH655384 LWD655370:LWD655384 MFZ655370:MFZ655384 MPV655370:MPV655384 MZR655370:MZR655384 NJN655370:NJN655384 NTJ655370:NTJ655384 ODF655370:ODF655384 ONB655370:ONB655384 OWX655370:OWX655384 PGT655370:PGT655384 PQP655370:PQP655384 QAL655370:QAL655384 QKH655370:QKH655384 QUD655370:QUD655384 RDZ655370:RDZ655384 RNV655370:RNV655384 RXR655370:RXR655384 SHN655370:SHN655384 SRJ655370:SRJ655384 TBF655370:TBF655384 TLB655370:TLB655384 TUX655370:TUX655384 UET655370:UET655384 UOP655370:UOP655384 UYL655370:UYL655384 VIH655370:VIH655384 VSD655370:VSD655384 WBZ655370:WBZ655384 WLV655370:WLV655384 WVR655370:WVR655384 J720906:J720920 JF720906:JF720920 TB720906:TB720920 ACX720906:ACX720920 AMT720906:AMT720920 AWP720906:AWP720920 BGL720906:BGL720920 BQH720906:BQH720920 CAD720906:CAD720920 CJZ720906:CJZ720920 CTV720906:CTV720920 DDR720906:DDR720920 DNN720906:DNN720920 DXJ720906:DXJ720920 EHF720906:EHF720920 ERB720906:ERB720920 FAX720906:FAX720920 FKT720906:FKT720920 FUP720906:FUP720920 GEL720906:GEL720920 GOH720906:GOH720920 GYD720906:GYD720920 HHZ720906:HHZ720920 HRV720906:HRV720920 IBR720906:IBR720920 ILN720906:ILN720920 IVJ720906:IVJ720920 JFF720906:JFF720920 JPB720906:JPB720920 JYX720906:JYX720920 KIT720906:KIT720920 KSP720906:KSP720920 LCL720906:LCL720920 LMH720906:LMH720920 LWD720906:LWD720920 MFZ720906:MFZ720920 MPV720906:MPV720920 MZR720906:MZR720920 NJN720906:NJN720920 NTJ720906:NTJ720920 ODF720906:ODF720920 ONB720906:ONB720920 OWX720906:OWX720920 PGT720906:PGT720920 PQP720906:PQP720920 QAL720906:QAL720920 QKH720906:QKH720920 QUD720906:QUD720920 RDZ720906:RDZ720920 RNV720906:RNV720920 RXR720906:RXR720920 SHN720906:SHN720920 SRJ720906:SRJ720920 TBF720906:TBF720920 TLB720906:TLB720920 TUX720906:TUX720920 UET720906:UET720920 UOP720906:UOP720920 UYL720906:UYL720920 VIH720906:VIH720920 VSD720906:VSD720920 WBZ720906:WBZ720920 WLV720906:WLV720920 WVR720906:WVR720920 J786442:J786456 JF786442:JF786456 TB786442:TB786456 ACX786442:ACX786456 AMT786442:AMT786456 AWP786442:AWP786456 BGL786442:BGL786456 BQH786442:BQH786456 CAD786442:CAD786456 CJZ786442:CJZ786456 CTV786442:CTV786456 DDR786442:DDR786456 DNN786442:DNN786456 DXJ786442:DXJ786456 EHF786442:EHF786456 ERB786442:ERB786456 FAX786442:FAX786456 FKT786442:FKT786456 FUP786442:FUP786456 GEL786442:GEL786456 GOH786442:GOH786456 GYD786442:GYD786456 HHZ786442:HHZ786456 HRV786442:HRV786456 IBR786442:IBR786456 ILN786442:ILN786456 IVJ786442:IVJ786456 JFF786442:JFF786456 JPB786442:JPB786456 JYX786442:JYX786456 KIT786442:KIT786456 KSP786442:KSP786456 LCL786442:LCL786456 LMH786442:LMH786456 LWD786442:LWD786456 MFZ786442:MFZ786456 MPV786442:MPV786456 MZR786442:MZR786456 NJN786442:NJN786456 NTJ786442:NTJ786456 ODF786442:ODF786456 ONB786442:ONB786456 OWX786442:OWX786456 PGT786442:PGT786456 PQP786442:PQP786456 QAL786442:QAL786456 QKH786442:QKH786456 QUD786442:QUD786456 RDZ786442:RDZ786456 RNV786442:RNV786456 RXR786442:RXR786456 SHN786442:SHN786456 SRJ786442:SRJ786456 TBF786442:TBF786456 TLB786442:TLB786456 TUX786442:TUX786456 UET786442:UET786456 UOP786442:UOP786456 UYL786442:UYL786456 VIH786442:VIH786456 VSD786442:VSD786456 WBZ786442:WBZ786456 WLV786442:WLV786456 WVR786442:WVR786456 J851978:J851992 JF851978:JF851992 TB851978:TB851992 ACX851978:ACX851992 AMT851978:AMT851992 AWP851978:AWP851992 BGL851978:BGL851992 BQH851978:BQH851992 CAD851978:CAD851992 CJZ851978:CJZ851992 CTV851978:CTV851992 DDR851978:DDR851992 DNN851978:DNN851992 DXJ851978:DXJ851992 EHF851978:EHF851992 ERB851978:ERB851992 FAX851978:FAX851992 FKT851978:FKT851992 FUP851978:FUP851992 GEL851978:GEL851992 GOH851978:GOH851992 GYD851978:GYD851992 HHZ851978:HHZ851992 HRV851978:HRV851992 IBR851978:IBR851992 ILN851978:ILN851992 IVJ851978:IVJ851992 JFF851978:JFF851992 JPB851978:JPB851992 JYX851978:JYX851992 KIT851978:KIT851992 KSP851978:KSP851992 LCL851978:LCL851992 LMH851978:LMH851992 LWD851978:LWD851992 MFZ851978:MFZ851992 MPV851978:MPV851992 MZR851978:MZR851992 NJN851978:NJN851992 NTJ851978:NTJ851992 ODF851978:ODF851992 ONB851978:ONB851992 OWX851978:OWX851992 PGT851978:PGT851992 PQP851978:PQP851992 QAL851978:QAL851992 QKH851978:QKH851992 QUD851978:QUD851992 RDZ851978:RDZ851992 RNV851978:RNV851992 RXR851978:RXR851992 SHN851978:SHN851992 SRJ851978:SRJ851992 TBF851978:TBF851992 TLB851978:TLB851992 TUX851978:TUX851992 UET851978:UET851992 UOP851978:UOP851992 UYL851978:UYL851992 VIH851978:VIH851992 VSD851978:VSD851992 WBZ851978:WBZ851992 WLV851978:WLV851992 WVR851978:WVR851992 J917514:J917528 JF917514:JF917528 TB917514:TB917528 ACX917514:ACX917528 AMT917514:AMT917528 AWP917514:AWP917528 BGL917514:BGL917528 BQH917514:BQH917528 CAD917514:CAD917528 CJZ917514:CJZ917528 CTV917514:CTV917528 DDR917514:DDR917528 DNN917514:DNN917528 DXJ917514:DXJ917528 EHF917514:EHF917528 ERB917514:ERB917528 FAX917514:FAX917528 FKT917514:FKT917528 FUP917514:FUP917528 GEL917514:GEL917528 GOH917514:GOH917528 GYD917514:GYD917528 HHZ917514:HHZ917528 HRV917514:HRV917528 IBR917514:IBR917528 ILN917514:ILN917528 IVJ917514:IVJ917528 JFF917514:JFF917528 JPB917514:JPB917528 JYX917514:JYX917528 KIT917514:KIT917528 KSP917514:KSP917528 LCL917514:LCL917528 LMH917514:LMH917528 LWD917514:LWD917528 MFZ917514:MFZ917528 MPV917514:MPV917528 MZR917514:MZR917528 NJN917514:NJN917528 NTJ917514:NTJ917528 ODF917514:ODF917528 ONB917514:ONB917528 OWX917514:OWX917528 PGT917514:PGT917528 PQP917514:PQP917528 QAL917514:QAL917528 QKH917514:QKH917528 QUD917514:QUD917528 RDZ917514:RDZ917528 RNV917514:RNV917528 RXR917514:RXR917528 SHN917514:SHN917528 SRJ917514:SRJ917528 TBF917514:TBF917528 TLB917514:TLB917528 TUX917514:TUX917528 UET917514:UET917528 UOP917514:UOP917528 UYL917514:UYL917528 VIH917514:VIH917528 VSD917514:VSD917528 WBZ917514:WBZ917528 WLV917514:WLV917528 WVR917514:WVR917528 J983050:J983064 JF983050:JF983064 TB983050:TB983064 ACX983050:ACX983064 AMT983050:AMT983064 AWP983050:AWP983064 BGL983050:BGL983064 BQH983050:BQH983064 CAD983050:CAD983064 CJZ983050:CJZ983064 CTV983050:CTV983064 DDR983050:DDR983064 DNN983050:DNN983064 DXJ983050:DXJ983064 EHF983050:EHF983064 ERB983050:ERB983064 FAX983050:FAX983064 FKT983050:FKT983064 FUP983050:FUP983064 GEL983050:GEL983064 GOH983050:GOH983064 GYD983050:GYD983064 HHZ983050:HHZ983064 HRV983050:HRV983064 IBR983050:IBR983064 ILN983050:ILN983064 IVJ983050:IVJ983064 JFF983050:JFF983064 JPB983050:JPB983064 JYX983050:JYX983064 KIT983050:KIT983064 KSP983050:KSP983064 LCL983050:LCL983064 LMH983050:LMH983064 LWD983050:LWD983064 MFZ983050:MFZ983064 MPV983050:MPV983064 MZR983050:MZR983064 NJN983050:NJN983064 NTJ983050:NTJ983064 ODF983050:ODF983064 ONB983050:ONB983064 OWX983050:OWX983064 PGT983050:PGT983064 PQP983050:PQP983064 QAL983050:QAL983064 QKH983050:QKH983064 QUD983050:QUD983064 RDZ983050:RDZ983064 RNV983050:RNV983064 RXR983050:RXR983064 SHN983050:SHN983064 SRJ983050:SRJ983064 TBF983050:TBF983064 TLB983050:TLB983064 TUX983050:TUX983064 UET983050:UET983064 UOP983050:UOP983064 UYL983050:UYL983064 VIH983050:VIH983064 VSD983050:VSD983064 WBZ983050:WBZ983064 WLV983050:WLV983064" xr:uid="{9A40A144-AC6B-4995-80A1-6869C2A7251B}">
      <formula1>33329</formula1>
    </dataValidation>
    <dataValidation type="date" operator="greaterThanOrEqual" allowBlank="1" showInputMessage="1" showErrorMessage="1" errorTitle="ΛΑΘΟΣ ΗΜΕΡΟΜΗΝΙΑ" error="Ελέξετε την ημερομηνία" promptTitle=" ΙΣΧΥΣ ΝΕΟΥ ΠΟΣΟΥ - ΑΠΟ" prompt="Καταχωρίστε:_x000a_την ημερομηνία (ΗΗ/ΜΜ/ΕΕ) από την οποία πρέπει να καταβάλλεται/αποκόπτεται το μηνιαίο ποσό._x000a__x000a_ΠΡΟΣΟΧΗ: Περίοδοι που αρχίζουν πρίν την 1/1/2008 δεν πρέπει να επεκτείνονται πέραν της 31/12/2007." sqref="WVQ983050:WVQ983064 JE10:JE24 TA10:TA24 ACW10:ACW24 AMS10:AMS24 AWO10:AWO24 BGK10:BGK24 BQG10:BQG24 CAC10:CAC24 CJY10:CJY24 CTU10:CTU24 DDQ10:DDQ24 DNM10:DNM24 DXI10:DXI24 EHE10:EHE24 ERA10:ERA24 FAW10:FAW24 FKS10:FKS24 FUO10:FUO24 GEK10:GEK24 GOG10:GOG24 GYC10:GYC24 HHY10:HHY24 HRU10:HRU24 IBQ10:IBQ24 ILM10:ILM24 IVI10:IVI24 JFE10:JFE24 JPA10:JPA24 JYW10:JYW24 KIS10:KIS24 KSO10:KSO24 LCK10:LCK24 LMG10:LMG24 LWC10:LWC24 MFY10:MFY24 MPU10:MPU24 MZQ10:MZQ24 NJM10:NJM24 NTI10:NTI24 ODE10:ODE24 ONA10:ONA24 OWW10:OWW24 PGS10:PGS24 PQO10:PQO24 QAK10:QAK24 QKG10:QKG24 QUC10:QUC24 RDY10:RDY24 RNU10:RNU24 RXQ10:RXQ24 SHM10:SHM24 SRI10:SRI24 TBE10:TBE24 TLA10:TLA24 TUW10:TUW24 UES10:UES24 UOO10:UOO24 UYK10:UYK24 VIG10:VIG24 VSC10:VSC24 WBY10:WBY24 WLU10:WLU24 WVQ10:WVQ24 I65546:I65560 JE65546:JE65560 TA65546:TA65560 ACW65546:ACW65560 AMS65546:AMS65560 AWO65546:AWO65560 BGK65546:BGK65560 BQG65546:BQG65560 CAC65546:CAC65560 CJY65546:CJY65560 CTU65546:CTU65560 DDQ65546:DDQ65560 DNM65546:DNM65560 DXI65546:DXI65560 EHE65546:EHE65560 ERA65546:ERA65560 FAW65546:FAW65560 FKS65546:FKS65560 FUO65546:FUO65560 GEK65546:GEK65560 GOG65546:GOG65560 GYC65546:GYC65560 HHY65546:HHY65560 HRU65546:HRU65560 IBQ65546:IBQ65560 ILM65546:ILM65560 IVI65546:IVI65560 JFE65546:JFE65560 JPA65546:JPA65560 JYW65546:JYW65560 KIS65546:KIS65560 KSO65546:KSO65560 LCK65546:LCK65560 LMG65546:LMG65560 LWC65546:LWC65560 MFY65546:MFY65560 MPU65546:MPU65560 MZQ65546:MZQ65560 NJM65546:NJM65560 NTI65546:NTI65560 ODE65546:ODE65560 ONA65546:ONA65560 OWW65546:OWW65560 PGS65546:PGS65560 PQO65546:PQO65560 QAK65546:QAK65560 QKG65546:QKG65560 QUC65546:QUC65560 RDY65546:RDY65560 RNU65546:RNU65560 RXQ65546:RXQ65560 SHM65546:SHM65560 SRI65546:SRI65560 TBE65546:TBE65560 TLA65546:TLA65560 TUW65546:TUW65560 UES65546:UES65560 UOO65546:UOO65560 UYK65546:UYK65560 VIG65546:VIG65560 VSC65546:VSC65560 WBY65546:WBY65560 WLU65546:WLU65560 WVQ65546:WVQ65560 I131082:I131096 JE131082:JE131096 TA131082:TA131096 ACW131082:ACW131096 AMS131082:AMS131096 AWO131082:AWO131096 BGK131082:BGK131096 BQG131082:BQG131096 CAC131082:CAC131096 CJY131082:CJY131096 CTU131082:CTU131096 DDQ131082:DDQ131096 DNM131082:DNM131096 DXI131082:DXI131096 EHE131082:EHE131096 ERA131082:ERA131096 FAW131082:FAW131096 FKS131082:FKS131096 FUO131082:FUO131096 GEK131082:GEK131096 GOG131082:GOG131096 GYC131082:GYC131096 HHY131082:HHY131096 HRU131082:HRU131096 IBQ131082:IBQ131096 ILM131082:ILM131096 IVI131082:IVI131096 JFE131082:JFE131096 JPA131082:JPA131096 JYW131082:JYW131096 KIS131082:KIS131096 KSO131082:KSO131096 LCK131082:LCK131096 LMG131082:LMG131096 LWC131082:LWC131096 MFY131082:MFY131096 MPU131082:MPU131096 MZQ131082:MZQ131096 NJM131082:NJM131096 NTI131082:NTI131096 ODE131082:ODE131096 ONA131082:ONA131096 OWW131082:OWW131096 PGS131082:PGS131096 PQO131082:PQO131096 QAK131082:QAK131096 QKG131082:QKG131096 QUC131082:QUC131096 RDY131082:RDY131096 RNU131082:RNU131096 RXQ131082:RXQ131096 SHM131082:SHM131096 SRI131082:SRI131096 TBE131082:TBE131096 TLA131082:TLA131096 TUW131082:TUW131096 UES131082:UES131096 UOO131082:UOO131096 UYK131082:UYK131096 VIG131082:VIG131096 VSC131082:VSC131096 WBY131082:WBY131096 WLU131082:WLU131096 WVQ131082:WVQ131096 I196618:I196632 JE196618:JE196632 TA196618:TA196632 ACW196618:ACW196632 AMS196618:AMS196632 AWO196618:AWO196632 BGK196618:BGK196632 BQG196618:BQG196632 CAC196618:CAC196632 CJY196618:CJY196632 CTU196618:CTU196632 DDQ196618:DDQ196632 DNM196618:DNM196632 DXI196618:DXI196632 EHE196618:EHE196632 ERA196618:ERA196632 FAW196618:FAW196632 FKS196618:FKS196632 FUO196618:FUO196632 GEK196618:GEK196632 GOG196618:GOG196632 GYC196618:GYC196632 HHY196618:HHY196632 HRU196618:HRU196632 IBQ196618:IBQ196632 ILM196618:ILM196632 IVI196618:IVI196632 JFE196618:JFE196632 JPA196618:JPA196632 JYW196618:JYW196632 KIS196618:KIS196632 KSO196618:KSO196632 LCK196618:LCK196632 LMG196618:LMG196632 LWC196618:LWC196632 MFY196618:MFY196632 MPU196618:MPU196632 MZQ196618:MZQ196632 NJM196618:NJM196632 NTI196618:NTI196632 ODE196618:ODE196632 ONA196618:ONA196632 OWW196618:OWW196632 PGS196618:PGS196632 PQO196618:PQO196632 QAK196618:QAK196632 QKG196618:QKG196632 QUC196618:QUC196632 RDY196618:RDY196632 RNU196618:RNU196632 RXQ196618:RXQ196632 SHM196618:SHM196632 SRI196618:SRI196632 TBE196618:TBE196632 TLA196618:TLA196632 TUW196618:TUW196632 UES196618:UES196632 UOO196618:UOO196632 UYK196618:UYK196632 VIG196618:VIG196632 VSC196618:VSC196632 WBY196618:WBY196632 WLU196618:WLU196632 WVQ196618:WVQ196632 I262154:I262168 JE262154:JE262168 TA262154:TA262168 ACW262154:ACW262168 AMS262154:AMS262168 AWO262154:AWO262168 BGK262154:BGK262168 BQG262154:BQG262168 CAC262154:CAC262168 CJY262154:CJY262168 CTU262154:CTU262168 DDQ262154:DDQ262168 DNM262154:DNM262168 DXI262154:DXI262168 EHE262154:EHE262168 ERA262154:ERA262168 FAW262154:FAW262168 FKS262154:FKS262168 FUO262154:FUO262168 GEK262154:GEK262168 GOG262154:GOG262168 GYC262154:GYC262168 HHY262154:HHY262168 HRU262154:HRU262168 IBQ262154:IBQ262168 ILM262154:ILM262168 IVI262154:IVI262168 JFE262154:JFE262168 JPA262154:JPA262168 JYW262154:JYW262168 KIS262154:KIS262168 KSO262154:KSO262168 LCK262154:LCK262168 LMG262154:LMG262168 LWC262154:LWC262168 MFY262154:MFY262168 MPU262154:MPU262168 MZQ262154:MZQ262168 NJM262154:NJM262168 NTI262154:NTI262168 ODE262154:ODE262168 ONA262154:ONA262168 OWW262154:OWW262168 PGS262154:PGS262168 PQO262154:PQO262168 QAK262154:QAK262168 QKG262154:QKG262168 QUC262154:QUC262168 RDY262154:RDY262168 RNU262154:RNU262168 RXQ262154:RXQ262168 SHM262154:SHM262168 SRI262154:SRI262168 TBE262154:TBE262168 TLA262154:TLA262168 TUW262154:TUW262168 UES262154:UES262168 UOO262154:UOO262168 UYK262154:UYK262168 VIG262154:VIG262168 VSC262154:VSC262168 WBY262154:WBY262168 WLU262154:WLU262168 WVQ262154:WVQ262168 I327690:I327704 JE327690:JE327704 TA327690:TA327704 ACW327690:ACW327704 AMS327690:AMS327704 AWO327690:AWO327704 BGK327690:BGK327704 BQG327690:BQG327704 CAC327690:CAC327704 CJY327690:CJY327704 CTU327690:CTU327704 DDQ327690:DDQ327704 DNM327690:DNM327704 DXI327690:DXI327704 EHE327690:EHE327704 ERA327690:ERA327704 FAW327690:FAW327704 FKS327690:FKS327704 FUO327690:FUO327704 GEK327690:GEK327704 GOG327690:GOG327704 GYC327690:GYC327704 HHY327690:HHY327704 HRU327690:HRU327704 IBQ327690:IBQ327704 ILM327690:ILM327704 IVI327690:IVI327704 JFE327690:JFE327704 JPA327690:JPA327704 JYW327690:JYW327704 KIS327690:KIS327704 KSO327690:KSO327704 LCK327690:LCK327704 LMG327690:LMG327704 LWC327690:LWC327704 MFY327690:MFY327704 MPU327690:MPU327704 MZQ327690:MZQ327704 NJM327690:NJM327704 NTI327690:NTI327704 ODE327690:ODE327704 ONA327690:ONA327704 OWW327690:OWW327704 PGS327690:PGS327704 PQO327690:PQO327704 QAK327690:QAK327704 QKG327690:QKG327704 QUC327690:QUC327704 RDY327690:RDY327704 RNU327690:RNU327704 RXQ327690:RXQ327704 SHM327690:SHM327704 SRI327690:SRI327704 TBE327690:TBE327704 TLA327690:TLA327704 TUW327690:TUW327704 UES327690:UES327704 UOO327690:UOO327704 UYK327690:UYK327704 VIG327690:VIG327704 VSC327690:VSC327704 WBY327690:WBY327704 WLU327690:WLU327704 WVQ327690:WVQ327704 I393226:I393240 JE393226:JE393240 TA393226:TA393240 ACW393226:ACW393240 AMS393226:AMS393240 AWO393226:AWO393240 BGK393226:BGK393240 BQG393226:BQG393240 CAC393226:CAC393240 CJY393226:CJY393240 CTU393226:CTU393240 DDQ393226:DDQ393240 DNM393226:DNM393240 DXI393226:DXI393240 EHE393226:EHE393240 ERA393226:ERA393240 FAW393226:FAW393240 FKS393226:FKS393240 FUO393226:FUO393240 GEK393226:GEK393240 GOG393226:GOG393240 GYC393226:GYC393240 HHY393226:HHY393240 HRU393226:HRU393240 IBQ393226:IBQ393240 ILM393226:ILM393240 IVI393226:IVI393240 JFE393226:JFE393240 JPA393226:JPA393240 JYW393226:JYW393240 KIS393226:KIS393240 KSO393226:KSO393240 LCK393226:LCK393240 LMG393226:LMG393240 LWC393226:LWC393240 MFY393226:MFY393240 MPU393226:MPU393240 MZQ393226:MZQ393240 NJM393226:NJM393240 NTI393226:NTI393240 ODE393226:ODE393240 ONA393226:ONA393240 OWW393226:OWW393240 PGS393226:PGS393240 PQO393226:PQO393240 QAK393226:QAK393240 QKG393226:QKG393240 QUC393226:QUC393240 RDY393226:RDY393240 RNU393226:RNU393240 RXQ393226:RXQ393240 SHM393226:SHM393240 SRI393226:SRI393240 TBE393226:TBE393240 TLA393226:TLA393240 TUW393226:TUW393240 UES393226:UES393240 UOO393226:UOO393240 UYK393226:UYK393240 VIG393226:VIG393240 VSC393226:VSC393240 WBY393226:WBY393240 WLU393226:WLU393240 WVQ393226:WVQ393240 I458762:I458776 JE458762:JE458776 TA458762:TA458776 ACW458762:ACW458776 AMS458762:AMS458776 AWO458762:AWO458776 BGK458762:BGK458776 BQG458762:BQG458776 CAC458762:CAC458776 CJY458762:CJY458776 CTU458762:CTU458776 DDQ458762:DDQ458776 DNM458762:DNM458776 DXI458762:DXI458776 EHE458762:EHE458776 ERA458762:ERA458776 FAW458762:FAW458776 FKS458762:FKS458776 FUO458762:FUO458776 GEK458762:GEK458776 GOG458762:GOG458776 GYC458762:GYC458776 HHY458762:HHY458776 HRU458762:HRU458776 IBQ458762:IBQ458776 ILM458762:ILM458776 IVI458762:IVI458776 JFE458762:JFE458776 JPA458762:JPA458776 JYW458762:JYW458776 KIS458762:KIS458776 KSO458762:KSO458776 LCK458762:LCK458776 LMG458762:LMG458776 LWC458762:LWC458776 MFY458762:MFY458776 MPU458762:MPU458776 MZQ458762:MZQ458776 NJM458762:NJM458776 NTI458762:NTI458776 ODE458762:ODE458776 ONA458762:ONA458776 OWW458762:OWW458776 PGS458762:PGS458776 PQO458762:PQO458776 QAK458762:QAK458776 QKG458762:QKG458776 QUC458762:QUC458776 RDY458762:RDY458776 RNU458762:RNU458776 RXQ458762:RXQ458776 SHM458762:SHM458776 SRI458762:SRI458776 TBE458762:TBE458776 TLA458762:TLA458776 TUW458762:TUW458776 UES458762:UES458776 UOO458762:UOO458776 UYK458762:UYK458776 VIG458762:VIG458776 VSC458762:VSC458776 WBY458762:WBY458776 WLU458762:WLU458776 WVQ458762:WVQ458776 I524298:I524312 JE524298:JE524312 TA524298:TA524312 ACW524298:ACW524312 AMS524298:AMS524312 AWO524298:AWO524312 BGK524298:BGK524312 BQG524298:BQG524312 CAC524298:CAC524312 CJY524298:CJY524312 CTU524298:CTU524312 DDQ524298:DDQ524312 DNM524298:DNM524312 DXI524298:DXI524312 EHE524298:EHE524312 ERA524298:ERA524312 FAW524298:FAW524312 FKS524298:FKS524312 FUO524298:FUO524312 GEK524298:GEK524312 GOG524298:GOG524312 GYC524298:GYC524312 HHY524298:HHY524312 HRU524298:HRU524312 IBQ524298:IBQ524312 ILM524298:ILM524312 IVI524298:IVI524312 JFE524298:JFE524312 JPA524298:JPA524312 JYW524298:JYW524312 KIS524298:KIS524312 KSO524298:KSO524312 LCK524298:LCK524312 LMG524298:LMG524312 LWC524298:LWC524312 MFY524298:MFY524312 MPU524298:MPU524312 MZQ524298:MZQ524312 NJM524298:NJM524312 NTI524298:NTI524312 ODE524298:ODE524312 ONA524298:ONA524312 OWW524298:OWW524312 PGS524298:PGS524312 PQO524298:PQO524312 QAK524298:QAK524312 QKG524298:QKG524312 QUC524298:QUC524312 RDY524298:RDY524312 RNU524298:RNU524312 RXQ524298:RXQ524312 SHM524298:SHM524312 SRI524298:SRI524312 TBE524298:TBE524312 TLA524298:TLA524312 TUW524298:TUW524312 UES524298:UES524312 UOO524298:UOO524312 UYK524298:UYK524312 VIG524298:VIG524312 VSC524298:VSC524312 WBY524298:WBY524312 WLU524298:WLU524312 WVQ524298:WVQ524312 I589834:I589848 JE589834:JE589848 TA589834:TA589848 ACW589834:ACW589848 AMS589834:AMS589848 AWO589834:AWO589848 BGK589834:BGK589848 BQG589834:BQG589848 CAC589834:CAC589848 CJY589834:CJY589848 CTU589834:CTU589848 DDQ589834:DDQ589848 DNM589834:DNM589848 DXI589834:DXI589848 EHE589834:EHE589848 ERA589834:ERA589848 FAW589834:FAW589848 FKS589834:FKS589848 FUO589834:FUO589848 GEK589834:GEK589848 GOG589834:GOG589848 GYC589834:GYC589848 HHY589834:HHY589848 HRU589834:HRU589848 IBQ589834:IBQ589848 ILM589834:ILM589848 IVI589834:IVI589848 JFE589834:JFE589848 JPA589834:JPA589848 JYW589834:JYW589848 KIS589834:KIS589848 KSO589834:KSO589848 LCK589834:LCK589848 LMG589834:LMG589848 LWC589834:LWC589848 MFY589834:MFY589848 MPU589834:MPU589848 MZQ589834:MZQ589848 NJM589834:NJM589848 NTI589834:NTI589848 ODE589834:ODE589848 ONA589834:ONA589848 OWW589834:OWW589848 PGS589834:PGS589848 PQO589834:PQO589848 QAK589834:QAK589848 QKG589834:QKG589848 QUC589834:QUC589848 RDY589834:RDY589848 RNU589834:RNU589848 RXQ589834:RXQ589848 SHM589834:SHM589848 SRI589834:SRI589848 TBE589834:TBE589848 TLA589834:TLA589848 TUW589834:TUW589848 UES589834:UES589848 UOO589834:UOO589848 UYK589834:UYK589848 VIG589834:VIG589848 VSC589834:VSC589848 WBY589834:WBY589848 WLU589834:WLU589848 WVQ589834:WVQ589848 I655370:I655384 JE655370:JE655384 TA655370:TA655384 ACW655370:ACW655384 AMS655370:AMS655384 AWO655370:AWO655384 BGK655370:BGK655384 BQG655370:BQG655384 CAC655370:CAC655384 CJY655370:CJY655384 CTU655370:CTU655384 DDQ655370:DDQ655384 DNM655370:DNM655384 DXI655370:DXI655384 EHE655370:EHE655384 ERA655370:ERA655384 FAW655370:FAW655384 FKS655370:FKS655384 FUO655370:FUO655384 GEK655370:GEK655384 GOG655370:GOG655384 GYC655370:GYC655384 HHY655370:HHY655384 HRU655370:HRU655384 IBQ655370:IBQ655384 ILM655370:ILM655384 IVI655370:IVI655384 JFE655370:JFE655384 JPA655370:JPA655384 JYW655370:JYW655384 KIS655370:KIS655384 KSO655370:KSO655384 LCK655370:LCK655384 LMG655370:LMG655384 LWC655370:LWC655384 MFY655370:MFY655384 MPU655370:MPU655384 MZQ655370:MZQ655384 NJM655370:NJM655384 NTI655370:NTI655384 ODE655370:ODE655384 ONA655370:ONA655384 OWW655370:OWW655384 PGS655370:PGS655384 PQO655370:PQO655384 QAK655370:QAK655384 QKG655370:QKG655384 QUC655370:QUC655384 RDY655370:RDY655384 RNU655370:RNU655384 RXQ655370:RXQ655384 SHM655370:SHM655384 SRI655370:SRI655384 TBE655370:TBE655384 TLA655370:TLA655384 TUW655370:TUW655384 UES655370:UES655384 UOO655370:UOO655384 UYK655370:UYK655384 VIG655370:VIG655384 VSC655370:VSC655384 WBY655370:WBY655384 WLU655370:WLU655384 WVQ655370:WVQ655384 I720906:I720920 JE720906:JE720920 TA720906:TA720920 ACW720906:ACW720920 AMS720906:AMS720920 AWO720906:AWO720920 BGK720906:BGK720920 BQG720906:BQG720920 CAC720906:CAC720920 CJY720906:CJY720920 CTU720906:CTU720920 DDQ720906:DDQ720920 DNM720906:DNM720920 DXI720906:DXI720920 EHE720906:EHE720920 ERA720906:ERA720920 FAW720906:FAW720920 FKS720906:FKS720920 FUO720906:FUO720920 GEK720906:GEK720920 GOG720906:GOG720920 GYC720906:GYC720920 HHY720906:HHY720920 HRU720906:HRU720920 IBQ720906:IBQ720920 ILM720906:ILM720920 IVI720906:IVI720920 JFE720906:JFE720920 JPA720906:JPA720920 JYW720906:JYW720920 KIS720906:KIS720920 KSO720906:KSO720920 LCK720906:LCK720920 LMG720906:LMG720920 LWC720906:LWC720920 MFY720906:MFY720920 MPU720906:MPU720920 MZQ720906:MZQ720920 NJM720906:NJM720920 NTI720906:NTI720920 ODE720906:ODE720920 ONA720906:ONA720920 OWW720906:OWW720920 PGS720906:PGS720920 PQO720906:PQO720920 QAK720906:QAK720920 QKG720906:QKG720920 QUC720906:QUC720920 RDY720906:RDY720920 RNU720906:RNU720920 RXQ720906:RXQ720920 SHM720906:SHM720920 SRI720906:SRI720920 TBE720906:TBE720920 TLA720906:TLA720920 TUW720906:TUW720920 UES720906:UES720920 UOO720906:UOO720920 UYK720906:UYK720920 VIG720906:VIG720920 VSC720906:VSC720920 WBY720906:WBY720920 WLU720906:WLU720920 WVQ720906:WVQ720920 I786442:I786456 JE786442:JE786456 TA786442:TA786456 ACW786442:ACW786456 AMS786442:AMS786456 AWO786442:AWO786456 BGK786442:BGK786456 BQG786442:BQG786456 CAC786442:CAC786456 CJY786442:CJY786456 CTU786442:CTU786456 DDQ786442:DDQ786456 DNM786442:DNM786456 DXI786442:DXI786456 EHE786442:EHE786456 ERA786442:ERA786456 FAW786442:FAW786456 FKS786442:FKS786456 FUO786442:FUO786456 GEK786442:GEK786456 GOG786442:GOG786456 GYC786442:GYC786456 HHY786442:HHY786456 HRU786442:HRU786456 IBQ786442:IBQ786456 ILM786442:ILM786456 IVI786442:IVI786456 JFE786442:JFE786456 JPA786442:JPA786456 JYW786442:JYW786456 KIS786442:KIS786456 KSO786442:KSO786456 LCK786442:LCK786456 LMG786442:LMG786456 LWC786442:LWC786456 MFY786442:MFY786456 MPU786442:MPU786456 MZQ786442:MZQ786456 NJM786442:NJM786456 NTI786442:NTI786456 ODE786442:ODE786456 ONA786442:ONA786456 OWW786442:OWW786456 PGS786442:PGS786456 PQO786442:PQO786456 QAK786442:QAK786456 QKG786442:QKG786456 QUC786442:QUC786456 RDY786442:RDY786456 RNU786442:RNU786456 RXQ786442:RXQ786456 SHM786442:SHM786456 SRI786442:SRI786456 TBE786442:TBE786456 TLA786442:TLA786456 TUW786442:TUW786456 UES786442:UES786456 UOO786442:UOO786456 UYK786442:UYK786456 VIG786442:VIG786456 VSC786442:VSC786456 WBY786442:WBY786456 WLU786442:WLU786456 WVQ786442:WVQ786456 I851978:I851992 JE851978:JE851992 TA851978:TA851992 ACW851978:ACW851992 AMS851978:AMS851992 AWO851978:AWO851992 BGK851978:BGK851992 BQG851978:BQG851992 CAC851978:CAC851992 CJY851978:CJY851992 CTU851978:CTU851992 DDQ851978:DDQ851992 DNM851978:DNM851992 DXI851978:DXI851992 EHE851978:EHE851992 ERA851978:ERA851992 FAW851978:FAW851992 FKS851978:FKS851992 FUO851978:FUO851992 GEK851978:GEK851992 GOG851978:GOG851992 GYC851978:GYC851992 HHY851978:HHY851992 HRU851978:HRU851992 IBQ851978:IBQ851992 ILM851978:ILM851992 IVI851978:IVI851992 JFE851978:JFE851992 JPA851978:JPA851992 JYW851978:JYW851992 KIS851978:KIS851992 KSO851978:KSO851992 LCK851978:LCK851992 LMG851978:LMG851992 LWC851978:LWC851992 MFY851978:MFY851992 MPU851978:MPU851992 MZQ851978:MZQ851992 NJM851978:NJM851992 NTI851978:NTI851992 ODE851978:ODE851992 ONA851978:ONA851992 OWW851978:OWW851992 PGS851978:PGS851992 PQO851978:PQO851992 QAK851978:QAK851992 QKG851978:QKG851992 QUC851978:QUC851992 RDY851978:RDY851992 RNU851978:RNU851992 RXQ851978:RXQ851992 SHM851978:SHM851992 SRI851978:SRI851992 TBE851978:TBE851992 TLA851978:TLA851992 TUW851978:TUW851992 UES851978:UES851992 UOO851978:UOO851992 UYK851978:UYK851992 VIG851978:VIG851992 VSC851978:VSC851992 WBY851978:WBY851992 WLU851978:WLU851992 WVQ851978:WVQ851992 I917514:I917528 JE917514:JE917528 TA917514:TA917528 ACW917514:ACW917528 AMS917514:AMS917528 AWO917514:AWO917528 BGK917514:BGK917528 BQG917514:BQG917528 CAC917514:CAC917528 CJY917514:CJY917528 CTU917514:CTU917528 DDQ917514:DDQ917528 DNM917514:DNM917528 DXI917514:DXI917528 EHE917514:EHE917528 ERA917514:ERA917528 FAW917514:FAW917528 FKS917514:FKS917528 FUO917514:FUO917528 GEK917514:GEK917528 GOG917514:GOG917528 GYC917514:GYC917528 HHY917514:HHY917528 HRU917514:HRU917528 IBQ917514:IBQ917528 ILM917514:ILM917528 IVI917514:IVI917528 JFE917514:JFE917528 JPA917514:JPA917528 JYW917514:JYW917528 KIS917514:KIS917528 KSO917514:KSO917528 LCK917514:LCK917528 LMG917514:LMG917528 LWC917514:LWC917528 MFY917514:MFY917528 MPU917514:MPU917528 MZQ917514:MZQ917528 NJM917514:NJM917528 NTI917514:NTI917528 ODE917514:ODE917528 ONA917514:ONA917528 OWW917514:OWW917528 PGS917514:PGS917528 PQO917514:PQO917528 QAK917514:QAK917528 QKG917514:QKG917528 QUC917514:QUC917528 RDY917514:RDY917528 RNU917514:RNU917528 RXQ917514:RXQ917528 SHM917514:SHM917528 SRI917514:SRI917528 TBE917514:TBE917528 TLA917514:TLA917528 TUW917514:TUW917528 UES917514:UES917528 UOO917514:UOO917528 UYK917514:UYK917528 VIG917514:VIG917528 VSC917514:VSC917528 WBY917514:WBY917528 WLU917514:WLU917528 WVQ917514:WVQ917528 I983050:I983064 JE983050:JE983064 TA983050:TA983064 ACW983050:ACW983064 AMS983050:AMS983064 AWO983050:AWO983064 BGK983050:BGK983064 BQG983050:BQG983064 CAC983050:CAC983064 CJY983050:CJY983064 CTU983050:CTU983064 DDQ983050:DDQ983064 DNM983050:DNM983064 DXI983050:DXI983064 EHE983050:EHE983064 ERA983050:ERA983064 FAW983050:FAW983064 FKS983050:FKS983064 FUO983050:FUO983064 GEK983050:GEK983064 GOG983050:GOG983064 GYC983050:GYC983064 HHY983050:HHY983064 HRU983050:HRU983064 IBQ983050:IBQ983064 ILM983050:ILM983064 IVI983050:IVI983064 JFE983050:JFE983064 JPA983050:JPA983064 JYW983050:JYW983064 KIS983050:KIS983064 KSO983050:KSO983064 LCK983050:LCK983064 LMG983050:LMG983064 LWC983050:LWC983064 MFY983050:MFY983064 MPU983050:MPU983064 MZQ983050:MZQ983064 NJM983050:NJM983064 NTI983050:NTI983064 ODE983050:ODE983064 ONA983050:ONA983064 OWW983050:OWW983064 PGS983050:PGS983064 PQO983050:PQO983064 QAK983050:QAK983064 QKG983050:QKG983064 QUC983050:QUC983064 RDY983050:RDY983064 RNU983050:RNU983064 RXQ983050:RXQ983064 SHM983050:SHM983064 SRI983050:SRI983064 TBE983050:TBE983064 TLA983050:TLA983064 TUW983050:TUW983064 UES983050:UES983064 UOO983050:UOO983064 UYK983050:UYK983064 VIG983050:VIG983064 VSC983050:VSC983064 WBY983050:WBY983064 WLU983050:WLU983064" xr:uid="{ABE65ED2-19B6-482A-AEEB-5DF46641874F}">
      <formula1>33329</formula1>
    </dataValidation>
    <dataValidation type="textLength" operator="equal" allowBlank="1" showInputMessage="1" showErrorMessage="1" errorTitle="ΛΑΘΟΣ ΚΩΔΙΚΟΣ" error="Ο κωδικός επιδόματος/αποκοπής πρέπει να είναι 4ψήφιος αριθμός." promptTitle="ΚΩΔΙΚΑΣ ΕΠΙΔΟΜΑΤΟΣ/ΑΠΟΚΟΠΗΣ" prompt="Καταχωρίστε:_x000a_τον 4ψήφιο κωδικό αριθμό του επιδόματος/ αποκοπής που παρουσιάζεται στην Αναλυτική Κατάσταση Μισθολογίου ή τον κωδικό που σας έχει δοθεί από τον Κλάδο Μισθών του Γενικού Λογιστηρίου." sqref="WVO983050:WVO983064 JC10:JC24 SY10:SY24 ACU10:ACU24 AMQ10:AMQ24 AWM10:AWM24 BGI10:BGI24 BQE10:BQE24 CAA10:CAA24 CJW10:CJW24 CTS10:CTS24 DDO10:DDO24 DNK10:DNK24 DXG10:DXG24 EHC10:EHC24 EQY10:EQY24 FAU10:FAU24 FKQ10:FKQ24 FUM10:FUM24 GEI10:GEI24 GOE10:GOE24 GYA10:GYA24 HHW10:HHW24 HRS10:HRS24 IBO10:IBO24 ILK10:ILK24 IVG10:IVG24 JFC10:JFC24 JOY10:JOY24 JYU10:JYU24 KIQ10:KIQ24 KSM10:KSM24 LCI10:LCI24 LME10:LME24 LWA10:LWA24 MFW10:MFW24 MPS10:MPS24 MZO10:MZO24 NJK10:NJK24 NTG10:NTG24 ODC10:ODC24 OMY10:OMY24 OWU10:OWU24 PGQ10:PGQ24 PQM10:PQM24 QAI10:QAI24 QKE10:QKE24 QUA10:QUA24 RDW10:RDW24 RNS10:RNS24 RXO10:RXO24 SHK10:SHK24 SRG10:SRG24 TBC10:TBC24 TKY10:TKY24 TUU10:TUU24 UEQ10:UEQ24 UOM10:UOM24 UYI10:UYI24 VIE10:VIE24 VSA10:VSA24 WBW10:WBW24 WLS10:WLS24 WVO10:WVO24 G65546:G65560 JC65546:JC65560 SY65546:SY65560 ACU65546:ACU65560 AMQ65546:AMQ65560 AWM65546:AWM65560 BGI65546:BGI65560 BQE65546:BQE65560 CAA65546:CAA65560 CJW65546:CJW65560 CTS65546:CTS65560 DDO65546:DDO65560 DNK65546:DNK65560 DXG65546:DXG65560 EHC65546:EHC65560 EQY65546:EQY65560 FAU65546:FAU65560 FKQ65546:FKQ65560 FUM65546:FUM65560 GEI65546:GEI65560 GOE65546:GOE65560 GYA65546:GYA65560 HHW65546:HHW65560 HRS65546:HRS65560 IBO65546:IBO65560 ILK65546:ILK65560 IVG65546:IVG65560 JFC65546:JFC65560 JOY65546:JOY65560 JYU65546:JYU65560 KIQ65546:KIQ65560 KSM65546:KSM65560 LCI65546:LCI65560 LME65546:LME65560 LWA65546:LWA65560 MFW65546:MFW65560 MPS65546:MPS65560 MZO65546:MZO65560 NJK65546:NJK65560 NTG65546:NTG65560 ODC65546:ODC65560 OMY65546:OMY65560 OWU65546:OWU65560 PGQ65546:PGQ65560 PQM65546:PQM65560 QAI65546:QAI65560 QKE65546:QKE65560 QUA65546:QUA65560 RDW65546:RDW65560 RNS65546:RNS65560 RXO65546:RXO65560 SHK65546:SHK65560 SRG65546:SRG65560 TBC65546:TBC65560 TKY65546:TKY65560 TUU65546:TUU65560 UEQ65546:UEQ65560 UOM65546:UOM65560 UYI65546:UYI65560 VIE65546:VIE65560 VSA65546:VSA65560 WBW65546:WBW65560 WLS65546:WLS65560 WVO65546:WVO65560 G131082:G131096 JC131082:JC131096 SY131082:SY131096 ACU131082:ACU131096 AMQ131082:AMQ131096 AWM131082:AWM131096 BGI131082:BGI131096 BQE131082:BQE131096 CAA131082:CAA131096 CJW131082:CJW131096 CTS131082:CTS131096 DDO131082:DDO131096 DNK131082:DNK131096 DXG131082:DXG131096 EHC131082:EHC131096 EQY131082:EQY131096 FAU131082:FAU131096 FKQ131082:FKQ131096 FUM131082:FUM131096 GEI131082:GEI131096 GOE131082:GOE131096 GYA131082:GYA131096 HHW131082:HHW131096 HRS131082:HRS131096 IBO131082:IBO131096 ILK131082:ILK131096 IVG131082:IVG131096 JFC131082:JFC131096 JOY131082:JOY131096 JYU131082:JYU131096 KIQ131082:KIQ131096 KSM131082:KSM131096 LCI131082:LCI131096 LME131082:LME131096 LWA131082:LWA131096 MFW131082:MFW131096 MPS131082:MPS131096 MZO131082:MZO131096 NJK131082:NJK131096 NTG131082:NTG131096 ODC131082:ODC131096 OMY131082:OMY131096 OWU131082:OWU131096 PGQ131082:PGQ131096 PQM131082:PQM131096 QAI131082:QAI131096 QKE131082:QKE131096 QUA131082:QUA131096 RDW131082:RDW131096 RNS131082:RNS131096 RXO131082:RXO131096 SHK131082:SHK131096 SRG131082:SRG131096 TBC131082:TBC131096 TKY131082:TKY131096 TUU131082:TUU131096 UEQ131082:UEQ131096 UOM131082:UOM131096 UYI131082:UYI131096 VIE131082:VIE131096 VSA131082:VSA131096 WBW131082:WBW131096 WLS131082:WLS131096 WVO131082:WVO131096 G196618:G196632 JC196618:JC196632 SY196618:SY196632 ACU196618:ACU196632 AMQ196618:AMQ196632 AWM196618:AWM196632 BGI196618:BGI196632 BQE196618:BQE196632 CAA196618:CAA196632 CJW196618:CJW196632 CTS196618:CTS196632 DDO196618:DDO196632 DNK196618:DNK196632 DXG196618:DXG196632 EHC196618:EHC196632 EQY196618:EQY196632 FAU196618:FAU196632 FKQ196618:FKQ196632 FUM196618:FUM196632 GEI196618:GEI196632 GOE196618:GOE196632 GYA196618:GYA196632 HHW196618:HHW196632 HRS196618:HRS196632 IBO196618:IBO196632 ILK196618:ILK196632 IVG196618:IVG196632 JFC196618:JFC196632 JOY196618:JOY196632 JYU196618:JYU196632 KIQ196618:KIQ196632 KSM196618:KSM196632 LCI196618:LCI196632 LME196618:LME196632 LWA196618:LWA196632 MFW196618:MFW196632 MPS196618:MPS196632 MZO196618:MZO196632 NJK196618:NJK196632 NTG196618:NTG196632 ODC196618:ODC196632 OMY196618:OMY196632 OWU196618:OWU196632 PGQ196618:PGQ196632 PQM196618:PQM196632 QAI196618:QAI196632 QKE196618:QKE196632 QUA196618:QUA196632 RDW196618:RDW196632 RNS196618:RNS196632 RXO196618:RXO196632 SHK196618:SHK196632 SRG196618:SRG196632 TBC196618:TBC196632 TKY196618:TKY196632 TUU196618:TUU196632 UEQ196618:UEQ196632 UOM196618:UOM196632 UYI196618:UYI196632 VIE196618:VIE196632 VSA196618:VSA196632 WBW196618:WBW196632 WLS196618:WLS196632 WVO196618:WVO196632 G262154:G262168 JC262154:JC262168 SY262154:SY262168 ACU262154:ACU262168 AMQ262154:AMQ262168 AWM262154:AWM262168 BGI262154:BGI262168 BQE262154:BQE262168 CAA262154:CAA262168 CJW262154:CJW262168 CTS262154:CTS262168 DDO262154:DDO262168 DNK262154:DNK262168 DXG262154:DXG262168 EHC262154:EHC262168 EQY262154:EQY262168 FAU262154:FAU262168 FKQ262154:FKQ262168 FUM262154:FUM262168 GEI262154:GEI262168 GOE262154:GOE262168 GYA262154:GYA262168 HHW262154:HHW262168 HRS262154:HRS262168 IBO262154:IBO262168 ILK262154:ILK262168 IVG262154:IVG262168 JFC262154:JFC262168 JOY262154:JOY262168 JYU262154:JYU262168 KIQ262154:KIQ262168 KSM262154:KSM262168 LCI262154:LCI262168 LME262154:LME262168 LWA262154:LWA262168 MFW262154:MFW262168 MPS262154:MPS262168 MZO262154:MZO262168 NJK262154:NJK262168 NTG262154:NTG262168 ODC262154:ODC262168 OMY262154:OMY262168 OWU262154:OWU262168 PGQ262154:PGQ262168 PQM262154:PQM262168 QAI262154:QAI262168 QKE262154:QKE262168 QUA262154:QUA262168 RDW262154:RDW262168 RNS262154:RNS262168 RXO262154:RXO262168 SHK262154:SHK262168 SRG262154:SRG262168 TBC262154:TBC262168 TKY262154:TKY262168 TUU262154:TUU262168 UEQ262154:UEQ262168 UOM262154:UOM262168 UYI262154:UYI262168 VIE262154:VIE262168 VSA262154:VSA262168 WBW262154:WBW262168 WLS262154:WLS262168 WVO262154:WVO262168 G327690:G327704 JC327690:JC327704 SY327690:SY327704 ACU327690:ACU327704 AMQ327690:AMQ327704 AWM327690:AWM327704 BGI327690:BGI327704 BQE327690:BQE327704 CAA327690:CAA327704 CJW327690:CJW327704 CTS327690:CTS327704 DDO327690:DDO327704 DNK327690:DNK327704 DXG327690:DXG327704 EHC327690:EHC327704 EQY327690:EQY327704 FAU327690:FAU327704 FKQ327690:FKQ327704 FUM327690:FUM327704 GEI327690:GEI327704 GOE327690:GOE327704 GYA327690:GYA327704 HHW327690:HHW327704 HRS327690:HRS327704 IBO327690:IBO327704 ILK327690:ILK327704 IVG327690:IVG327704 JFC327690:JFC327704 JOY327690:JOY327704 JYU327690:JYU327704 KIQ327690:KIQ327704 KSM327690:KSM327704 LCI327690:LCI327704 LME327690:LME327704 LWA327690:LWA327704 MFW327690:MFW327704 MPS327690:MPS327704 MZO327690:MZO327704 NJK327690:NJK327704 NTG327690:NTG327704 ODC327690:ODC327704 OMY327690:OMY327704 OWU327690:OWU327704 PGQ327690:PGQ327704 PQM327690:PQM327704 QAI327690:QAI327704 QKE327690:QKE327704 QUA327690:QUA327704 RDW327690:RDW327704 RNS327690:RNS327704 RXO327690:RXO327704 SHK327690:SHK327704 SRG327690:SRG327704 TBC327690:TBC327704 TKY327690:TKY327704 TUU327690:TUU327704 UEQ327690:UEQ327704 UOM327690:UOM327704 UYI327690:UYI327704 VIE327690:VIE327704 VSA327690:VSA327704 WBW327690:WBW327704 WLS327690:WLS327704 WVO327690:WVO327704 G393226:G393240 JC393226:JC393240 SY393226:SY393240 ACU393226:ACU393240 AMQ393226:AMQ393240 AWM393226:AWM393240 BGI393226:BGI393240 BQE393226:BQE393240 CAA393226:CAA393240 CJW393226:CJW393240 CTS393226:CTS393240 DDO393226:DDO393240 DNK393226:DNK393240 DXG393226:DXG393240 EHC393226:EHC393240 EQY393226:EQY393240 FAU393226:FAU393240 FKQ393226:FKQ393240 FUM393226:FUM393240 GEI393226:GEI393240 GOE393226:GOE393240 GYA393226:GYA393240 HHW393226:HHW393240 HRS393226:HRS393240 IBO393226:IBO393240 ILK393226:ILK393240 IVG393226:IVG393240 JFC393226:JFC393240 JOY393226:JOY393240 JYU393226:JYU393240 KIQ393226:KIQ393240 KSM393226:KSM393240 LCI393226:LCI393240 LME393226:LME393240 LWA393226:LWA393240 MFW393226:MFW393240 MPS393226:MPS393240 MZO393226:MZO393240 NJK393226:NJK393240 NTG393226:NTG393240 ODC393226:ODC393240 OMY393226:OMY393240 OWU393226:OWU393240 PGQ393226:PGQ393240 PQM393226:PQM393240 QAI393226:QAI393240 QKE393226:QKE393240 QUA393226:QUA393240 RDW393226:RDW393240 RNS393226:RNS393240 RXO393226:RXO393240 SHK393226:SHK393240 SRG393226:SRG393240 TBC393226:TBC393240 TKY393226:TKY393240 TUU393226:TUU393240 UEQ393226:UEQ393240 UOM393226:UOM393240 UYI393226:UYI393240 VIE393226:VIE393240 VSA393226:VSA393240 WBW393226:WBW393240 WLS393226:WLS393240 WVO393226:WVO393240 G458762:G458776 JC458762:JC458776 SY458762:SY458776 ACU458762:ACU458776 AMQ458762:AMQ458776 AWM458762:AWM458776 BGI458762:BGI458776 BQE458762:BQE458776 CAA458762:CAA458776 CJW458762:CJW458776 CTS458762:CTS458776 DDO458762:DDO458776 DNK458762:DNK458776 DXG458762:DXG458776 EHC458762:EHC458776 EQY458762:EQY458776 FAU458762:FAU458776 FKQ458762:FKQ458776 FUM458762:FUM458776 GEI458762:GEI458776 GOE458762:GOE458776 GYA458762:GYA458776 HHW458762:HHW458776 HRS458762:HRS458776 IBO458762:IBO458776 ILK458762:ILK458776 IVG458762:IVG458776 JFC458762:JFC458776 JOY458762:JOY458776 JYU458762:JYU458776 KIQ458762:KIQ458776 KSM458762:KSM458776 LCI458762:LCI458776 LME458762:LME458776 LWA458762:LWA458776 MFW458762:MFW458776 MPS458762:MPS458776 MZO458762:MZO458776 NJK458762:NJK458776 NTG458762:NTG458776 ODC458762:ODC458776 OMY458762:OMY458776 OWU458762:OWU458776 PGQ458762:PGQ458776 PQM458762:PQM458776 QAI458762:QAI458776 QKE458762:QKE458776 QUA458762:QUA458776 RDW458762:RDW458776 RNS458762:RNS458776 RXO458762:RXO458776 SHK458762:SHK458776 SRG458762:SRG458776 TBC458762:TBC458776 TKY458762:TKY458776 TUU458762:TUU458776 UEQ458762:UEQ458776 UOM458762:UOM458776 UYI458762:UYI458776 VIE458762:VIE458776 VSA458762:VSA458776 WBW458762:WBW458776 WLS458762:WLS458776 WVO458762:WVO458776 G524298:G524312 JC524298:JC524312 SY524298:SY524312 ACU524298:ACU524312 AMQ524298:AMQ524312 AWM524298:AWM524312 BGI524298:BGI524312 BQE524298:BQE524312 CAA524298:CAA524312 CJW524298:CJW524312 CTS524298:CTS524312 DDO524298:DDO524312 DNK524298:DNK524312 DXG524298:DXG524312 EHC524298:EHC524312 EQY524298:EQY524312 FAU524298:FAU524312 FKQ524298:FKQ524312 FUM524298:FUM524312 GEI524298:GEI524312 GOE524298:GOE524312 GYA524298:GYA524312 HHW524298:HHW524312 HRS524298:HRS524312 IBO524298:IBO524312 ILK524298:ILK524312 IVG524298:IVG524312 JFC524298:JFC524312 JOY524298:JOY524312 JYU524298:JYU524312 KIQ524298:KIQ524312 KSM524298:KSM524312 LCI524298:LCI524312 LME524298:LME524312 LWA524298:LWA524312 MFW524298:MFW524312 MPS524298:MPS524312 MZO524298:MZO524312 NJK524298:NJK524312 NTG524298:NTG524312 ODC524298:ODC524312 OMY524298:OMY524312 OWU524298:OWU524312 PGQ524298:PGQ524312 PQM524298:PQM524312 QAI524298:QAI524312 QKE524298:QKE524312 QUA524298:QUA524312 RDW524298:RDW524312 RNS524298:RNS524312 RXO524298:RXO524312 SHK524298:SHK524312 SRG524298:SRG524312 TBC524298:TBC524312 TKY524298:TKY524312 TUU524298:TUU524312 UEQ524298:UEQ524312 UOM524298:UOM524312 UYI524298:UYI524312 VIE524298:VIE524312 VSA524298:VSA524312 WBW524298:WBW524312 WLS524298:WLS524312 WVO524298:WVO524312 G589834:G589848 JC589834:JC589848 SY589834:SY589848 ACU589834:ACU589848 AMQ589834:AMQ589848 AWM589834:AWM589848 BGI589834:BGI589848 BQE589834:BQE589848 CAA589834:CAA589848 CJW589834:CJW589848 CTS589834:CTS589848 DDO589834:DDO589848 DNK589834:DNK589848 DXG589834:DXG589848 EHC589834:EHC589848 EQY589834:EQY589848 FAU589834:FAU589848 FKQ589834:FKQ589848 FUM589834:FUM589848 GEI589834:GEI589848 GOE589834:GOE589848 GYA589834:GYA589848 HHW589834:HHW589848 HRS589834:HRS589848 IBO589834:IBO589848 ILK589834:ILK589848 IVG589834:IVG589848 JFC589834:JFC589848 JOY589834:JOY589848 JYU589834:JYU589848 KIQ589834:KIQ589848 KSM589834:KSM589848 LCI589834:LCI589848 LME589834:LME589848 LWA589834:LWA589848 MFW589834:MFW589848 MPS589834:MPS589848 MZO589834:MZO589848 NJK589834:NJK589848 NTG589834:NTG589848 ODC589834:ODC589848 OMY589834:OMY589848 OWU589834:OWU589848 PGQ589834:PGQ589848 PQM589834:PQM589848 QAI589834:QAI589848 QKE589834:QKE589848 QUA589834:QUA589848 RDW589834:RDW589848 RNS589834:RNS589848 RXO589834:RXO589848 SHK589834:SHK589848 SRG589834:SRG589848 TBC589834:TBC589848 TKY589834:TKY589848 TUU589834:TUU589848 UEQ589834:UEQ589848 UOM589834:UOM589848 UYI589834:UYI589848 VIE589834:VIE589848 VSA589834:VSA589848 WBW589834:WBW589848 WLS589834:WLS589848 WVO589834:WVO589848 G655370:G655384 JC655370:JC655384 SY655370:SY655384 ACU655370:ACU655384 AMQ655370:AMQ655384 AWM655370:AWM655384 BGI655370:BGI655384 BQE655370:BQE655384 CAA655370:CAA655384 CJW655370:CJW655384 CTS655370:CTS655384 DDO655370:DDO655384 DNK655370:DNK655384 DXG655370:DXG655384 EHC655370:EHC655384 EQY655370:EQY655384 FAU655370:FAU655384 FKQ655370:FKQ655384 FUM655370:FUM655384 GEI655370:GEI655384 GOE655370:GOE655384 GYA655370:GYA655384 HHW655370:HHW655384 HRS655370:HRS655384 IBO655370:IBO655384 ILK655370:ILK655384 IVG655370:IVG655384 JFC655370:JFC655384 JOY655370:JOY655384 JYU655370:JYU655384 KIQ655370:KIQ655384 KSM655370:KSM655384 LCI655370:LCI655384 LME655370:LME655384 LWA655370:LWA655384 MFW655370:MFW655384 MPS655370:MPS655384 MZO655370:MZO655384 NJK655370:NJK655384 NTG655370:NTG655384 ODC655370:ODC655384 OMY655370:OMY655384 OWU655370:OWU655384 PGQ655370:PGQ655384 PQM655370:PQM655384 QAI655370:QAI655384 QKE655370:QKE655384 QUA655370:QUA655384 RDW655370:RDW655384 RNS655370:RNS655384 RXO655370:RXO655384 SHK655370:SHK655384 SRG655370:SRG655384 TBC655370:TBC655384 TKY655370:TKY655384 TUU655370:TUU655384 UEQ655370:UEQ655384 UOM655370:UOM655384 UYI655370:UYI655384 VIE655370:VIE655384 VSA655370:VSA655384 WBW655370:WBW655384 WLS655370:WLS655384 WVO655370:WVO655384 G720906:G720920 JC720906:JC720920 SY720906:SY720920 ACU720906:ACU720920 AMQ720906:AMQ720920 AWM720906:AWM720920 BGI720906:BGI720920 BQE720906:BQE720920 CAA720906:CAA720920 CJW720906:CJW720920 CTS720906:CTS720920 DDO720906:DDO720920 DNK720906:DNK720920 DXG720906:DXG720920 EHC720906:EHC720920 EQY720906:EQY720920 FAU720906:FAU720920 FKQ720906:FKQ720920 FUM720906:FUM720920 GEI720906:GEI720920 GOE720906:GOE720920 GYA720906:GYA720920 HHW720906:HHW720920 HRS720906:HRS720920 IBO720906:IBO720920 ILK720906:ILK720920 IVG720906:IVG720920 JFC720906:JFC720920 JOY720906:JOY720920 JYU720906:JYU720920 KIQ720906:KIQ720920 KSM720906:KSM720920 LCI720906:LCI720920 LME720906:LME720920 LWA720906:LWA720920 MFW720906:MFW720920 MPS720906:MPS720920 MZO720906:MZO720920 NJK720906:NJK720920 NTG720906:NTG720920 ODC720906:ODC720920 OMY720906:OMY720920 OWU720906:OWU720920 PGQ720906:PGQ720920 PQM720906:PQM720920 QAI720906:QAI720920 QKE720906:QKE720920 QUA720906:QUA720920 RDW720906:RDW720920 RNS720906:RNS720920 RXO720906:RXO720920 SHK720906:SHK720920 SRG720906:SRG720920 TBC720906:TBC720920 TKY720906:TKY720920 TUU720906:TUU720920 UEQ720906:UEQ720920 UOM720906:UOM720920 UYI720906:UYI720920 VIE720906:VIE720920 VSA720906:VSA720920 WBW720906:WBW720920 WLS720906:WLS720920 WVO720906:WVO720920 G786442:G786456 JC786442:JC786456 SY786442:SY786456 ACU786442:ACU786456 AMQ786442:AMQ786456 AWM786442:AWM786456 BGI786442:BGI786456 BQE786442:BQE786456 CAA786442:CAA786456 CJW786442:CJW786456 CTS786442:CTS786456 DDO786442:DDO786456 DNK786442:DNK786456 DXG786442:DXG786456 EHC786442:EHC786456 EQY786442:EQY786456 FAU786442:FAU786456 FKQ786442:FKQ786456 FUM786442:FUM786456 GEI786442:GEI786456 GOE786442:GOE786456 GYA786442:GYA786456 HHW786442:HHW786456 HRS786442:HRS786456 IBO786442:IBO786456 ILK786442:ILK786456 IVG786442:IVG786456 JFC786442:JFC786456 JOY786442:JOY786456 JYU786442:JYU786456 KIQ786442:KIQ786456 KSM786442:KSM786456 LCI786442:LCI786456 LME786442:LME786456 LWA786442:LWA786456 MFW786442:MFW786456 MPS786442:MPS786456 MZO786442:MZO786456 NJK786442:NJK786456 NTG786442:NTG786456 ODC786442:ODC786456 OMY786442:OMY786456 OWU786442:OWU786456 PGQ786442:PGQ786456 PQM786442:PQM786456 QAI786442:QAI786456 QKE786442:QKE786456 QUA786442:QUA786456 RDW786442:RDW786456 RNS786442:RNS786456 RXO786442:RXO786456 SHK786442:SHK786456 SRG786442:SRG786456 TBC786442:TBC786456 TKY786442:TKY786456 TUU786442:TUU786456 UEQ786442:UEQ786456 UOM786442:UOM786456 UYI786442:UYI786456 VIE786442:VIE786456 VSA786442:VSA786456 WBW786442:WBW786456 WLS786442:WLS786456 WVO786442:WVO786456 G851978:G851992 JC851978:JC851992 SY851978:SY851992 ACU851978:ACU851992 AMQ851978:AMQ851992 AWM851978:AWM851992 BGI851978:BGI851992 BQE851978:BQE851992 CAA851978:CAA851992 CJW851978:CJW851992 CTS851978:CTS851992 DDO851978:DDO851992 DNK851978:DNK851992 DXG851978:DXG851992 EHC851978:EHC851992 EQY851978:EQY851992 FAU851978:FAU851992 FKQ851978:FKQ851992 FUM851978:FUM851992 GEI851978:GEI851992 GOE851978:GOE851992 GYA851978:GYA851992 HHW851978:HHW851992 HRS851978:HRS851992 IBO851978:IBO851992 ILK851978:ILK851992 IVG851978:IVG851992 JFC851978:JFC851992 JOY851978:JOY851992 JYU851978:JYU851992 KIQ851978:KIQ851992 KSM851978:KSM851992 LCI851978:LCI851992 LME851978:LME851992 LWA851978:LWA851992 MFW851978:MFW851992 MPS851978:MPS851992 MZO851978:MZO851992 NJK851978:NJK851992 NTG851978:NTG851992 ODC851978:ODC851992 OMY851978:OMY851992 OWU851978:OWU851992 PGQ851978:PGQ851992 PQM851978:PQM851992 QAI851978:QAI851992 QKE851978:QKE851992 QUA851978:QUA851992 RDW851978:RDW851992 RNS851978:RNS851992 RXO851978:RXO851992 SHK851978:SHK851992 SRG851978:SRG851992 TBC851978:TBC851992 TKY851978:TKY851992 TUU851978:TUU851992 UEQ851978:UEQ851992 UOM851978:UOM851992 UYI851978:UYI851992 VIE851978:VIE851992 VSA851978:VSA851992 WBW851978:WBW851992 WLS851978:WLS851992 WVO851978:WVO851992 G917514:G917528 JC917514:JC917528 SY917514:SY917528 ACU917514:ACU917528 AMQ917514:AMQ917528 AWM917514:AWM917528 BGI917514:BGI917528 BQE917514:BQE917528 CAA917514:CAA917528 CJW917514:CJW917528 CTS917514:CTS917528 DDO917514:DDO917528 DNK917514:DNK917528 DXG917514:DXG917528 EHC917514:EHC917528 EQY917514:EQY917528 FAU917514:FAU917528 FKQ917514:FKQ917528 FUM917514:FUM917528 GEI917514:GEI917528 GOE917514:GOE917528 GYA917514:GYA917528 HHW917514:HHW917528 HRS917514:HRS917528 IBO917514:IBO917528 ILK917514:ILK917528 IVG917514:IVG917528 JFC917514:JFC917528 JOY917514:JOY917528 JYU917514:JYU917528 KIQ917514:KIQ917528 KSM917514:KSM917528 LCI917514:LCI917528 LME917514:LME917528 LWA917514:LWA917528 MFW917514:MFW917528 MPS917514:MPS917528 MZO917514:MZO917528 NJK917514:NJK917528 NTG917514:NTG917528 ODC917514:ODC917528 OMY917514:OMY917528 OWU917514:OWU917528 PGQ917514:PGQ917528 PQM917514:PQM917528 QAI917514:QAI917528 QKE917514:QKE917528 QUA917514:QUA917528 RDW917514:RDW917528 RNS917514:RNS917528 RXO917514:RXO917528 SHK917514:SHK917528 SRG917514:SRG917528 TBC917514:TBC917528 TKY917514:TKY917528 TUU917514:TUU917528 UEQ917514:UEQ917528 UOM917514:UOM917528 UYI917514:UYI917528 VIE917514:VIE917528 VSA917514:VSA917528 WBW917514:WBW917528 WLS917514:WLS917528 WVO917514:WVO917528 G983050:G983064 JC983050:JC983064 SY983050:SY983064 ACU983050:ACU983064 AMQ983050:AMQ983064 AWM983050:AWM983064 BGI983050:BGI983064 BQE983050:BQE983064 CAA983050:CAA983064 CJW983050:CJW983064 CTS983050:CTS983064 DDO983050:DDO983064 DNK983050:DNK983064 DXG983050:DXG983064 EHC983050:EHC983064 EQY983050:EQY983064 FAU983050:FAU983064 FKQ983050:FKQ983064 FUM983050:FUM983064 GEI983050:GEI983064 GOE983050:GOE983064 GYA983050:GYA983064 HHW983050:HHW983064 HRS983050:HRS983064 IBO983050:IBO983064 ILK983050:ILK983064 IVG983050:IVG983064 JFC983050:JFC983064 JOY983050:JOY983064 JYU983050:JYU983064 KIQ983050:KIQ983064 KSM983050:KSM983064 LCI983050:LCI983064 LME983050:LME983064 LWA983050:LWA983064 MFW983050:MFW983064 MPS983050:MPS983064 MZO983050:MZO983064 NJK983050:NJK983064 NTG983050:NTG983064 ODC983050:ODC983064 OMY983050:OMY983064 OWU983050:OWU983064 PGQ983050:PGQ983064 PQM983050:PQM983064 QAI983050:QAI983064 QKE983050:QKE983064 QUA983050:QUA983064 RDW983050:RDW983064 RNS983050:RNS983064 RXO983050:RXO983064 SHK983050:SHK983064 SRG983050:SRG983064 TBC983050:TBC983064 TKY983050:TKY983064 TUU983050:TUU983064 UEQ983050:UEQ983064 UOM983050:UOM983064 UYI983050:UYI983064 VIE983050:VIE983064 VSA983050:VSA983064 WBW983050:WBW983064 WLS983050:WLS983064 G10:G24" xr:uid="{B2ECDBA8-19A7-4D33-810F-3DCA99C33FB4}">
      <formula1>4</formula1>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Καταχωρίστε τον Αριθμό Δελτίου Ταυτότητας του υπαλλήλου." sqref="WVK983050:WVK983064 IY10:IY24 SU10:SU24 ACQ10:ACQ24 AMM10:AMM24 AWI10:AWI24 BGE10:BGE24 BQA10:BQA24 BZW10:BZW24 CJS10:CJS24 CTO10:CTO24 DDK10:DDK24 DNG10:DNG24 DXC10:DXC24 EGY10:EGY24 EQU10:EQU24 FAQ10:FAQ24 FKM10:FKM24 FUI10:FUI24 GEE10:GEE24 GOA10:GOA24 GXW10:GXW24 HHS10:HHS24 HRO10:HRO24 IBK10:IBK24 ILG10:ILG24 IVC10:IVC24 JEY10:JEY24 JOU10:JOU24 JYQ10:JYQ24 KIM10:KIM24 KSI10:KSI24 LCE10:LCE24 LMA10:LMA24 LVW10:LVW24 MFS10:MFS24 MPO10:MPO24 MZK10:MZK24 NJG10:NJG24 NTC10:NTC24 OCY10:OCY24 OMU10:OMU24 OWQ10:OWQ24 PGM10:PGM24 PQI10:PQI24 QAE10:QAE24 QKA10:QKA24 QTW10:QTW24 RDS10:RDS24 RNO10:RNO24 RXK10:RXK24 SHG10:SHG24 SRC10:SRC24 TAY10:TAY24 TKU10:TKU24 TUQ10:TUQ24 UEM10:UEM24 UOI10:UOI24 UYE10:UYE24 VIA10:VIA24 VRW10:VRW24 WBS10:WBS24 WLO10:WLO24 WVK10:WVK24 C65546:C65560 IY65546:IY65560 SU65546:SU65560 ACQ65546:ACQ65560 AMM65546:AMM65560 AWI65546:AWI65560 BGE65546:BGE65560 BQA65546:BQA65560 BZW65546:BZW65560 CJS65546:CJS65560 CTO65546:CTO65560 DDK65546:DDK65560 DNG65546:DNG65560 DXC65546:DXC65560 EGY65546:EGY65560 EQU65546:EQU65560 FAQ65546:FAQ65560 FKM65546:FKM65560 FUI65546:FUI65560 GEE65546:GEE65560 GOA65546:GOA65560 GXW65546:GXW65560 HHS65546:HHS65560 HRO65546:HRO65560 IBK65546:IBK65560 ILG65546:ILG65560 IVC65546:IVC65560 JEY65546:JEY65560 JOU65546:JOU65560 JYQ65546:JYQ65560 KIM65546:KIM65560 KSI65546:KSI65560 LCE65546:LCE65560 LMA65546:LMA65560 LVW65546:LVW65560 MFS65546:MFS65560 MPO65546:MPO65560 MZK65546:MZK65560 NJG65546:NJG65560 NTC65546:NTC65560 OCY65546:OCY65560 OMU65546:OMU65560 OWQ65546:OWQ65560 PGM65546:PGM65560 PQI65546:PQI65560 QAE65546:QAE65560 QKA65546:QKA65560 QTW65546:QTW65560 RDS65546:RDS65560 RNO65546:RNO65560 RXK65546:RXK65560 SHG65546:SHG65560 SRC65546:SRC65560 TAY65546:TAY65560 TKU65546:TKU65560 TUQ65546:TUQ65560 UEM65546:UEM65560 UOI65546:UOI65560 UYE65546:UYE65560 VIA65546:VIA65560 VRW65546:VRW65560 WBS65546:WBS65560 WLO65546:WLO65560 WVK65546:WVK65560 C131082:C131096 IY131082:IY131096 SU131082:SU131096 ACQ131082:ACQ131096 AMM131082:AMM131096 AWI131082:AWI131096 BGE131082:BGE131096 BQA131082:BQA131096 BZW131082:BZW131096 CJS131082:CJS131096 CTO131082:CTO131096 DDK131082:DDK131096 DNG131082:DNG131096 DXC131082:DXC131096 EGY131082:EGY131096 EQU131082:EQU131096 FAQ131082:FAQ131096 FKM131082:FKM131096 FUI131082:FUI131096 GEE131082:GEE131096 GOA131082:GOA131096 GXW131082:GXW131096 HHS131082:HHS131096 HRO131082:HRO131096 IBK131082:IBK131096 ILG131082:ILG131096 IVC131082:IVC131096 JEY131082:JEY131096 JOU131082:JOU131096 JYQ131082:JYQ131096 KIM131082:KIM131096 KSI131082:KSI131096 LCE131082:LCE131096 LMA131082:LMA131096 LVW131082:LVW131096 MFS131082:MFS131096 MPO131082:MPO131096 MZK131082:MZK131096 NJG131082:NJG131096 NTC131082:NTC131096 OCY131082:OCY131096 OMU131082:OMU131096 OWQ131082:OWQ131096 PGM131082:PGM131096 PQI131082:PQI131096 QAE131082:QAE131096 QKA131082:QKA131096 QTW131082:QTW131096 RDS131082:RDS131096 RNO131082:RNO131096 RXK131082:RXK131096 SHG131082:SHG131096 SRC131082:SRC131096 TAY131082:TAY131096 TKU131082:TKU131096 TUQ131082:TUQ131096 UEM131082:UEM131096 UOI131082:UOI131096 UYE131082:UYE131096 VIA131082:VIA131096 VRW131082:VRW131096 WBS131082:WBS131096 WLO131082:WLO131096 WVK131082:WVK131096 C196618:C196632 IY196618:IY196632 SU196618:SU196632 ACQ196618:ACQ196632 AMM196618:AMM196632 AWI196618:AWI196632 BGE196618:BGE196632 BQA196618:BQA196632 BZW196618:BZW196632 CJS196618:CJS196632 CTO196618:CTO196632 DDK196618:DDK196632 DNG196618:DNG196632 DXC196618:DXC196632 EGY196618:EGY196632 EQU196618:EQU196632 FAQ196618:FAQ196632 FKM196618:FKM196632 FUI196618:FUI196632 GEE196618:GEE196632 GOA196618:GOA196632 GXW196618:GXW196632 HHS196618:HHS196632 HRO196618:HRO196632 IBK196618:IBK196632 ILG196618:ILG196632 IVC196618:IVC196632 JEY196618:JEY196632 JOU196618:JOU196632 JYQ196618:JYQ196632 KIM196618:KIM196632 KSI196618:KSI196632 LCE196618:LCE196632 LMA196618:LMA196632 LVW196618:LVW196632 MFS196618:MFS196632 MPO196618:MPO196632 MZK196618:MZK196632 NJG196618:NJG196632 NTC196618:NTC196632 OCY196618:OCY196632 OMU196618:OMU196632 OWQ196618:OWQ196632 PGM196618:PGM196632 PQI196618:PQI196632 QAE196618:QAE196632 QKA196618:QKA196632 QTW196618:QTW196632 RDS196618:RDS196632 RNO196618:RNO196632 RXK196618:RXK196632 SHG196618:SHG196632 SRC196618:SRC196632 TAY196618:TAY196632 TKU196618:TKU196632 TUQ196618:TUQ196632 UEM196618:UEM196632 UOI196618:UOI196632 UYE196618:UYE196632 VIA196618:VIA196632 VRW196618:VRW196632 WBS196618:WBS196632 WLO196618:WLO196632 WVK196618:WVK196632 C262154:C262168 IY262154:IY262168 SU262154:SU262168 ACQ262154:ACQ262168 AMM262154:AMM262168 AWI262154:AWI262168 BGE262154:BGE262168 BQA262154:BQA262168 BZW262154:BZW262168 CJS262154:CJS262168 CTO262154:CTO262168 DDK262154:DDK262168 DNG262154:DNG262168 DXC262154:DXC262168 EGY262154:EGY262168 EQU262154:EQU262168 FAQ262154:FAQ262168 FKM262154:FKM262168 FUI262154:FUI262168 GEE262154:GEE262168 GOA262154:GOA262168 GXW262154:GXW262168 HHS262154:HHS262168 HRO262154:HRO262168 IBK262154:IBK262168 ILG262154:ILG262168 IVC262154:IVC262168 JEY262154:JEY262168 JOU262154:JOU262168 JYQ262154:JYQ262168 KIM262154:KIM262168 KSI262154:KSI262168 LCE262154:LCE262168 LMA262154:LMA262168 LVW262154:LVW262168 MFS262154:MFS262168 MPO262154:MPO262168 MZK262154:MZK262168 NJG262154:NJG262168 NTC262154:NTC262168 OCY262154:OCY262168 OMU262154:OMU262168 OWQ262154:OWQ262168 PGM262154:PGM262168 PQI262154:PQI262168 QAE262154:QAE262168 QKA262154:QKA262168 QTW262154:QTW262168 RDS262154:RDS262168 RNO262154:RNO262168 RXK262154:RXK262168 SHG262154:SHG262168 SRC262154:SRC262168 TAY262154:TAY262168 TKU262154:TKU262168 TUQ262154:TUQ262168 UEM262154:UEM262168 UOI262154:UOI262168 UYE262154:UYE262168 VIA262154:VIA262168 VRW262154:VRW262168 WBS262154:WBS262168 WLO262154:WLO262168 WVK262154:WVK262168 C327690:C327704 IY327690:IY327704 SU327690:SU327704 ACQ327690:ACQ327704 AMM327690:AMM327704 AWI327690:AWI327704 BGE327690:BGE327704 BQA327690:BQA327704 BZW327690:BZW327704 CJS327690:CJS327704 CTO327690:CTO327704 DDK327690:DDK327704 DNG327690:DNG327704 DXC327690:DXC327704 EGY327690:EGY327704 EQU327690:EQU327704 FAQ327690:FAQ327704 FKM327690:FKM327704 FUI327690:FUI327704 GEE327690:GEE327704 GOA327690:GOA327704 GXW327690:GXW327704 HHS327690:HHS327704 HRO327690:HRO327704 IBK327690:IBK327704 ILG327690:ILG327704 IVC327690:IVC327704 JEY327690:JEY327704 JOU327690:JOU327704 JYQ327690:JYQ327704 KIM327690:KIM327704 KSI327690:KSI327704 LCE327690:LCE327704 LMA327690:LMA327704 LVW327690:LVW327704 MFS327690:MFS327704 MPO327690:MPO327704 MZK327690:MZK327704 NJG327690:NJG327704 NTC327690:NTC327704 OCY327690:OCY327704 OMU327690:OMU327704 OWQ327690:OWQ327704 PGM327690:PGM327704 PQI327690:PQI327704 QAE327690:QAE327704 QKA327690:QKA327704 QTW327690:QTW327704 RDS327690:RDS327704 RNO327690:RNO327704 RXK327690:RXK327704 SHG327690:SHG327704 SRC327690:SRC327704 TAY327690:TAY327704 TKU327690:TKU327704 TUQ327690:TUQ327704 UEM327690:UEM327704 UOI327690:UOI327704 UYE327690:UYE327704 VIA327690:VIA327704 VRW327690:VRW327704 WBS327690:WBS327704 WLO327690:WLO327704 WVK327690:WVK327704 C393226:C393240 IY393226:IY393240 SU393226:SU393240 ACQ393226:ACQ393240 AMM393226:AMM393240 AWI393226:AWI393240 BGE393226:BGE393240 BQA393226:BQA393240 BZW393226:BZW393240 CJS393226:CJS393240 CTO393226:CTO393240 DDK393226:DDK393240 DNG393226:DNG393240 DXC393226:DXC393240 EGY393226:EGY393240 EQU393226:EQU393240 FAQ393226:FAQ393240 FKM393226:FKM393240 FUI393226:FUI393240 GEE393226:GEE393240 GOA393226:GOA393240 GXW393226:GXW393240 HHS393226:HHS393240 HRO393226:HRO393240 IBK393226:IBK393240 ILG393226:ILG393240 IVC393226:IVC393240 JEY393226:JEY393240 JOU393226:JOU393240 JYQ393226:JYQ393240 KIM393226:KIM393240 KSI393226:KSI393240 LCE393226:LCE393240 LMA393226:LMA393240 LVW393226:LVW393240 MFS393226:MFS393240 MPO393226:MPO393240 MZK393226:MZK393240 NJG393226:NJG393240 NTC393226:NTC393240 OCY393226:OCY393240 OMU393226:OMU393240 OWQ393226:OWQ393240 PGM393226:PGM393240 PQI393226:PQI393240 QAE393226:QAE393240 QKA393226:QKA393240 QTW393226:QTW393240 RDS393226:RDS393240 RNO393226:RNO393240 RXK393226:RXK393240 SHG393226:SHG393240 SRC393226:SRC393240 TAY393226:TAY393240 TKU393226:TKU393240 TUQ393226:TUQ393240 UEM393226:UEM393240 UOI393226:UOI393240 UYE393226:UYE393240 VIA393226:VIA393240 VRW393226:VRW393240 WBS393226:WBS393240 WLO393226:WLO393240 WVK393226:WVK393240 C458762:C458776 IY458762:IY458776 SU458762:SU458776 ACQ458762:ACQ458776 AMM458762:AMM458776 AWI458762:AWI458776 BGE458762:BGE458776 BQA458762:BQA458776 BZW458762:BZW458776 CJS458762:CJS458776 CTO458762:CTO458776 DDK458762:DDK458776 DNG458762:DNG458776 DXC458762:DXC458776 EGY458762:EGY458776 EQU458762:EQU458776 FAQ458762:FAQ458776 FKM458762:FKM458776 FUI458762:FUI458776 GEE458762:GEE458776 GOA458762:GOA458776 GXW458762:GXW458776 HHS458762:HHS458776 HRO458762:HRO458776 IBK458762:IBK458776 ILG458762:ILG458776 IVC458762:IVC458776 JEY458762:JEY458776 JOU458762:JOU458776 JYQ458762:JYQ458776 KIM458762:KIM458776 KSI458762:KSI458776 LCE458762:LCE458776 LMA458762:LMA458776 LVW458762:LVW458776 MFS458762:MFS458776 MPO458762:MPO458776 MZK458762:MZK458776 NJG458762:NJG458776 NTC458762:NTC458776 OCY458762:OCY458776 OMU458762:OMU458776 OWQ458762:OWQ458776 PGM458762:PGM458776 PQI458762:PQI458776 QAE458762:QAE458776 QKA458762:QKA458776 QTW458762:QTW458776 RDS458762:RDS458776 RNO458762:RNO458776 RXK458762:RXK458776 SHG458762:SHG458776 SRC458762:SRC458776 TAY458762:TAY458776 TKU458762:TKU458776 TUQ458762:TUQ458776 UEM458762:UEM458776 UOI458762:UOI458776 UYE458762:UYE458776 VIA458762:VIA458776 VRW458762:VRW458776 WBS458762:WBS458776 WLO458762:WLO458776 WVK458762:WVK458776 C524298:C524312 IY524298:IY524312 SU524298:SU524312 ACQ524298:ACQ524312 AMM524298:AMM524312 AWI524298:AWI524312 BGE524298:BGE524312 BQA524298:BQA524312 BZW524298:BZW524312 CJS524298:CJS524312 CTO524298:CTO524312 DDK524298:DDK524312 DNG524298:DNG524312 DXC524298:DXC524312 EGY524298:EGY524312 EQU524298:EQU524312 FAQ524298:FAQ524312 FKM524298:FKM524312 FUI524298:FUI524312 GEE524298:GEE524312 GOA524298:GOA524312 GXW524298:GXW524312 HHS524298:HHS524312 HRO524298:HRO524312 IBK524298:IBK524312 ILG524298:ILG524312 IVC524298:IVC524312 JEY524298:JEY524312 JOU524298:JOU524312 JYQ524298:JYQ524312 KIM524298:KIM524312 KSI524298:KSI524312 LCE524298:LCE524312 LMA524298:LMA524312 LVW524298:LVW524312 MFS524298:MFS524312 MPO524298:MPO524312 MZK524298:MZK524312 NJG524298:NJG524312 NTC524298:NTC524312 OCY524298:OCY524312 OMU524298:OMU524312 OWQ524298:OWQ524312 PGM524298:PGM524312 PQI524298:PQI524312 QAE524298:QAE524312 QKA524298:QKA524312 QTW524298:QTW524312 RDS524298:RDS524312 RNO524298:RNO524312 RXK524298:RXK524312 SHG524298:SHG524312 SRC524298:SRC524312 TAY524298:TAY524312 TKU524298:TKU524312 TUQ524298:TUQ524312 UEM524298:UEM524312 UOI524298:UOI524312 UYE524298:UYE524312 VIA524298:VIA524312 VRW524298:VRW524312 WBS524298:WBS524312 WLO524298:WLO524312 WVK524298:WVK524312 C589834:C589848 IY589834:IY589848 SU589834:SU589848 ACQ589834:ACQ589848 AMM589834:AMM589848 AWI589834:AWI589848 BGE589834:BGE589848 BQA589834:BQA589848 BZW589834:BZW589848 CJS589834:CJS589848 CTO589834:CTO589848 DDK589834:DDK589848 DNG589834:DNG589848 DXC589834:DXC589848 EGY589834:EGY589848 EQU589834:EQU589848 FAQ589834:FAQ589848 FKM589834:FKM589848 FUI589834:FUI589848 GEE589834:GEE589848 GOA589834:GOA589848 GXW589834:GXW589848 HHS589834:HHS589848 HRO589834:HRO589848 IBK589834:IBK589848 ILG589834:ILG589848 IVC589834:IVC589848 JEY589834:JEY589848 JOU589834:JOU589848 JYQ589834:JYQ589848 KIM589834:KIM589848 KSI589834:KSI589848 LCE589834:LCE589848 LMA589834:LMA589848 LVW589834:LVW589848 MFS589834:MFS589848 MPO589834:MPO589848 MZK589834:MZK589848 NJG589834:NJG589848 NTC589834:NTC589848 OCY589834:OCY589848 OMU589834:OMU589848 OWQ589834:OWQ589848 PGM589834:PGM589848 PQI589834:PQI589848 QAE589834:QAE589848 QKA589834:QKA589848 QTW589834:QTW589848 RDS589834:RDS589848 RNO589834:RNO589848 RXK589834:RXK589848 SHG589834:SHG589848 SRC589834:SRC589848 TAY589834:TAY589848 TKU589834:TKU589848 TUQ589834:TUQ589848 UEM589834:UEM589848 UOI589834:UOI589848 UYE589834:UYE589848 VIA589834:VIA589848 VRW589834:VRW589848 WBS589834:WBS589848 WLO589834:WLO589848 WVK589834:WVK589848 C655370:C655384 IY655370:IY655384 SU655370:SU655384 ACQ655370:ACQ655384 AMM655370:AMM655384 AWI655370:AWI655384 BGE655370:BGE655384 BQA655370:BQA655384 BZW655370:BZW655384 CJS655370:CJS655384 CTO655370:CTO655384 DDK655370:DDK655384 DNG655370:DNG655384 DXC655370:DXC655384 EGY655370:EGY655384 EQU655370:EQU655384 FAQ655370:FAQ655384 FKM655370:FKM655384 FUI655370:FUI655384 GEE655370:GEE655384 GOA655370:GOA655384 GXW655370:GXW655384 HHS655370:HHS655384 HRO655370:HRO655384 IBK655370:IBK655384 ILG655370:ILG655384 IVC655370:IVC655384 JEY655370:JEY655384 JOU655370:JOU655384 JYQ655370:JYQ655384 KIM655370:KIM655384 KSI655370:KSI655384 LCE655370:LCE655384 LMA655370:LMA655384 LVW655370:LVW655384 MFS655370:MFS655384 MPO655370:MPO655384 MZK655370:MZK655384 NJG655370:NJG655384 NTC655370:NTC655384 OCY655370:OCY655384 OMU655370:OMU655384 OWQ655370:OWQ655384 PGM655370:PGM655384 PQI655370:PQI655384 QAE655370:QAE655384 QKA655370:QKA655384 QTW655370:QTW655384 RDS655370:RDS655384 RNO655370:RNO655384 RXK655370:RXK655384 SHG655370:SHG655384 SRC655370:SRC655384 TAY655370:TAY655384 TKU655370:TKU655384 TUQ655370:TUQ655384 UEM655370:UEM655384 UOI655370:UOI655384 UYE655370:UYE655384 VIA655370:VIA655384 VRW655370:VRW655384 WBS655370:WBS655384 WLO655370:WLO655384 WVK655370:WVK655384 C720906:C720920 IY720906:IY720920 SU720906:SU720920 ACQ720906:ACQ720920 AMM720906:AMM720920 AWI720906:AWI720920 BGE720906:BGE720920 BQA720906:BQA720920 BZW720906:BZW720920 CJS720906:CJS720920 CTO720906:CTO720920 DDK720906:DDK720920 DNG720906:DNG720920 DXC720906:DXC720920 EGY720906:EGY720920 EQU720906:EQU720920 FAQ720906:FAQ720920 FKM720906:FKM720920 FUI720906:FUI720920 GEE720906:GEE720920 GOA720906:GOA720920 GXW720906:GXW720920 HHS720906:HHS720920 HRO720906:HRO720920 IBK720906:IBK720920 ILG720906:ILG720920 IVC720906:IVC720920 JEY720906:JEY720920 JOU720906:JOU720920 JYQ720906:JYQ720920 KIM720906:KIM720920 KSI720906:KSI720920 LCE720906:LCE720920 LMA720906:LMA720920 LVW720906:LVW720920 MFS720906:MFS720920 MPO720906:MPO720920 MZK720906:MZK720920 NJG720906:NJG720920 NTC720906:NTC720920 OCY720906:OCY720920 OMU720906:OMU720920 OWQ720906:OWQ720920 PGM720906:PGM720920 PQI720906:PQI720920 QAE720906:QAE720920 QKA720906:QKA720920 QTW720906:QTW720920 RDS720906:RDS720920 RNO720906:RNO720920 RXK720906:RXK720920 SHG720906:SHG720920 SRC720906:SRC720920 TAY720906:TAY720920 TKU720906:TKU720920 TUQ720906:TUQ720920 UEM720906:UEM720920 UOI720906:UOI720920 UYE720906:UYE720920 VIA720906:VIA720920 VRW720906:VRW720920 WBS720906:WBS720920 WLO720906:WLO720920 WVK720906:WVK720920 C786442:C786456 IY786442:IY786456 SU786442:SU786456 ACQ786442:ACQ786456 AMM786442:AMM786456 AWI786442:AWI786456 BGE786442:BGE786456 BQA786442:BQA786456 BZW786442:BZW786456 CJS786442:CJS786456 CTO786442:CTO786456 DDK786442:DDK786456 DNG786442:DNG786456 DXC786442:DXC786456 EGY786442:EGY786456 EQU786442:EQU786456 FAQ786442:FAQ786456 FKM786442:FKM786456 FUI786442:FUI786456 GEE786442:GEE786456 GOA786442:GOA786456 GXW786442:GXW786456 HHS786442:HHS786456 HRO786442:HRO786456 IBK786442:IBK786456 ILG786442:ILG786456 IVC786442:IVC786456 JEY786442:JEY786456 JOU786442:JOU786456 JYQ786442:JYQ786456 KIM786442:KIM786456 KSI786442:KSI786456 LCE786442:LCE786456 LMA786442:LMA786456 LVW786442:LVW786456 MFS786442:MFS786456 MPO786442:MPO786456 MZK786442:MZK786456 NJG786442:NJG786456 NTC786442:NTC786456 OCY786442:OCY786456 OMU786442:OMU786456 OWQ786442:OWQ786456 PGM786442:PGM786456 PQI786442:PQI786456 QAE786442:QAE786456 QKA786442:QKA786456 QTW786442:QTW786456 RDS786442:RDS786456 RNO786442:RNO786456 RXK786442:RXK786456 SHG786442:SHG786456 SRC786442:SRC786456 TAY786442:TAY786456 TKU786442:TKU786456 TUQ786442:TUQ786456 UEM786442:UEM786456 UOI786442:UOI786456 UYE786442:UYE786456 VIA786442:VIA786456 VRW786442:VRW786456 WBS786442:WBS786456 WLO786442:WLO786456 WVK786442:WVK786456 C851978:C851992 IY851978:IY851992 SU851978:SU851992 ACQ851978:ACQ851992 AMM851978:AMM851992 AWI851978:AWI851992 BGE851978:BGE851992 BQA851978:BQA851992 BZW851978:BZW851992 CJS851978:CJS851992 CTO851978:CTO851992 DDK851978:DDK851992 DNG851978:DNG851992 DXC851978:DXC851992 EGY851978:EGY851992 EQU851978:EQU851992 FAQ851978:FAQ851992 FKM851978:FKM851992 FUI851978:FUI851992 GEE851978:GEE851992 GOA851978:GOA851992 GXW851978:GXW851992 HHS851978:HHS851992 HRO851978:HRO851992 IBK851978:IBK851992 ILG851978:ILG851992 IVC851978:IVC851992 JEY851978:JEY851992 JOU851978:JOU851992 JYQ851978:JYQ851992 KIM851978:KIM851992 KSI851978:KSI851992 LCE851978:LCE851992 LMA851978:LMA851992 LVW851978:LVW851992 MFS851978:MFS851992 MPO851978:MPO851992 MZK851978:MZK851992 NJG851978:NJG851992 NTC851978:NTC851992 OCY851978:OCY851992 OMU851978:OMU851992 OWQ851978:OWQ851992 PGM851978:PGM851992 PQI851978:PQI851992 QAE851978:QAE851992 QKA851978:QKA851992 QTW851978:QTW851992 RDS851978:RDS851992 RNO851978:RNO851992 RXK851978:RXK851992 SHG851978:SHG851992 SRC851978:SRC851992 TAY851978:TAY851992 TKU851978:TKU851992 TUQ851978:TUQ851992 UEM851978:UEM851992 UOI851978:UOI851992 UYE851978:UYE851992 VIA851978:VIA851992 VRW851978:VRW851992 WBS851978:WBS851992 WLO851978:WLO851992 WVK851978:WVK851992 C917514:C917528 IY917514:IY917528 SU917514:SU917528 ACQ917514:ACQ917528 AMM917514:AMM917528 AWI917514:AWI917528 BGE917514:BGE917528 BQA917514:BQA917528 BZW917514:BZW917528 CJS917514:CJS917528 CTO917514:CTO917528 DDK917514:DDK917528 DNG917514:DNG917528 DXC917514:DXC917528 EGY917514:EGY917528 EQU917514:EQU917528 FAQ917514:FAQ917528 FKM917514:FKM917528 FUI917514:FUI917528 GEE917514:GEE917528 GOA917514:GOA917528 GXW917514:GXW917528 HHS917514:HHS917528 HRO917514:HRO917528 IBK917514:IBK917528 ILG917514:ILG917528 IVC917514:IVC917528 JEY917514:JEY917528 JOU917514:JOU917528 JYQ917514:JYQ917528 KIM917514:KIM917528 KSI917514:KSI917528 LCE917514:LCE917528 LMA917514:LMA917528 LVW917514:LVW917528 MFS917514:MFS917528 MPO917514:MPO917528 MZK917514:MZK917528 NJG917514:NJG917528 NTC917514:NTC917528 OCY917514:OCY917528 OMU917514:OMU917528 OWQ917514:OWQ917528 PGM917514:PGM917528 PQI917514:PQI917528 QAE917514:QAE917528 QKA917514:QKA917528 QTW917514:QTW917528 RDS917514:RDS917528 RNO917514:RNO917528 RXK917514:RXK917528 SHG917514:SHG917528 SRC917514:SRC917528 TAY917514:TAY917528 TKU917514:TKU917528 TUQ917514:TUQ917528 UEM917514:UEM917528 UOI917514:UOI917528 UYE917514:UYE917528 VIA917514:VIA917528 VRW917514:VRW917528 WBS917514:WBS917528 WLO917514:WLO917528 WVK917514:WVK917528 C983050:C983064 IY983050:IY983064 SU983050:SU983064 ACQ983050:ACQ983064 AMM983050:AMM983064 AWI983050:AWI983064 BGE983050:BGE983064 BQA983050:BQA983064 BZW983050:BZW983064 CJS983050:CJS983064 CTO983050:CTO983064 DDK983050:DDK983064 DNG983050:DNG983064 DXC983050:DXC983064 EGY983050:EGY983064 EQU983050:EQU983064 FAQ983050:FAQ983064 FKM983050:FKM983064 FUI983050:FUI983064 GEE983050:GEE983064 GOA983050:GOA983064 GXW983050:GXW983064 HHS983050:HHS983064 HRO983050:HRO983064 IBK983050:IBK983064 ILG983050:ILG983064 IVC983050:IVC983064 JEY983050:JEY983064 JOU983050:JOU983064 JYQ983050:JYQ983064 KIM983050:KIM983064 KSI983050:KSI983064 LCE983050:LCE983064 LMA983050:LMA983064 LVW983050:LVW983064 MFS983050:MFS983064 MPO983050:MPO983064 MZK983050:MZK983064 NJG983050:NJG983064 NTC983050:NTC983064 OCY983050:OCY983064 OMU983050:OMU983064 OWQ983050:OWQ983064 PGM983050:PGM983064 PQI983050:PQI983064 QAE983050:QAE983064 QKA983050:QKA983064 QTW983050:QTW983064 RDS983050:RDS983064 RNO983050:RNO983064 RXK983050:RXK983064 SHG983050:SHG983064 SRC983050:SRC983064 TAY983050:TAY983064 TKU983050:TKU983064 TUQ983050:TUQ983064 UEM983050:UEM983064 UOI983050:UOI983064 UYE983050:UYE983064 VIA983050:VIA983064 VRW983050:VRW983064 WBS983050:WBS983064 WLO983050:WLO983064" xr:uid="{56A4936D-51AD-459D-9D6C-C72090F255F3}">
      <formula1>10</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 sqref="WVJ983050:WVJ98306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xr:uid="{CF534753-466E-4FB7-9670-A6A6F15DD793}">
      <formula1>10</formula1>
    </dataValidation>
    <dataValidation type="date" operator="greaterThanOrEqual" allowBlank="1" showInputMessage="1" showErrorMessage="1" error="Εισάξτε ημερομηνία από 1/1/20 και μετά" sqref="J10:J24" xr:uid="{6FED351D-4239-4244-B9D9-005528365A93}">
      <formula1>43831</formula1>
    </dataValidation>
    <dataValidation type="date" operator="greaterThanOrEqual" allowBlank="1" showInputMessage="1" showErrorMessage="1" error="Εισάξτε ημερομηνία από 1/1/2020 - 31/12/2021" prompt="Εισάξτε ημερομηνία από 1/1/2020 - 31/12/2021" sqref="I10:I24" xr:uid="{AC3C9C09-7BEE-4380-B19F-593DDBF36617}">
      <formula1>43831</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0:D24" xr:uid="{18C8D834-FCCC-4843-BF32-E78AC652417F}"/>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0:C24" xr:uid="{F9990EFD-5093-48F5-9819-F23F876CBF47}">
      <formula1>10</formula1>
    </dataValidation>
  </dataValidations>
  <printOptions horizontalCentered="1" verticalCentered="1"/>
  <pageMargins left="0.23622047244094491" right="0.23622047244094491" top="0.55118110236220474" bottom="0.55118110236220474" header="0.31496062992125984" footer="0.31496062992125984"/>
  <pageSetup paperSize="9" scale="96"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
  <sheetViews>
    <sheetView showGridLines="0" showWhiteSpace="0" zoomScaleNormal="100" workbookViewId="0">
      <selection activeCell="J14" sqref="J14"/>
    </sheetView>
  </sheetViews>
  <sheetFormatPr defaultRowHeight="12.75" x14ac:dyDescent="0.2"/>
  <cols>
    <col min="1" max="1" width="5.42578125" style="4" customWidth="1"/>
    <col min="2" max="2" width="11.7109375" style="4" customWidth="1"/>
    <col min="3" max="3" width="12.42578125" style="4" customWidth="1"/>
    <col min="4" max="4" width="18.7109375" style="4" customWidth="1"/>
    <col min="5" max="5" width="11" style="4" customWidth="1"/>
    <col min="6" max="6" width="1.5703125" style="4" customWidth="1"/>
    <col min="7" max="7" width="9" style="4" customWidth="1"/>
    <col min="8" max="8" width="12.28515625" style="4" customWidth="1"/>
    <col min="9" max="9" width="12.42578125" style="4" customWidth="1"/>
    <col min="10" max="10" width="12.5703125" style="4" customWidth="1"/>
    <col min="11" max="11" width="7.5703125" style="4" bestFit="1" customWidth="1"/>
    <col min="12" max="12" width="27.5703125" style="4" customWidth="1"/>
    <col min="13" max="13" width="12.140625" style="4" customWidth="1"/>
    <col min="14" max="256" width="9.140625" style="4"/>
    <col min="257" max="257" width="5.42578125" style="4" customWidth="1"/>
    <col min="258" max="258" width="11.7109375" style="4" customWidth="1"/>
    <col min="259" max="259" width="12.42578125" style="4" customWidth="1"/>
    <col min="260" max="260" width="18.7109375" style="4" customWidth="1"/>
    <col min="261" max="261" width="11" style="4" customWidth="1"/>
    <col min="262" max="262" width="1.28515625" style="4" customWidth="1"/>
    <col min="263" max="263" width="9" style="4" customWidth="1"/>
    <col min="264" max="264" width="11.28515625" style="4" customWidth="1"/>
    <col min="265" max="265" width="12.42578125" style="4" customWidth="1"/>
    <col min="266" max="266" width="12.5703125" style="4" customWidth="1"/>
    <col min="267" max="267" width="7.5703125" style="4" bestFit="1" customWidth="1"/>
    <col min="268" max="268" width="26" style="4" customWidth="1"/>
    <col min="269" max="512" width="9.140625" style="4"/>
    <col min="513" max="513" width="5.42578125" style="4" customWidth="1"/>
    <col min="514" max="514" width="11.7109375" style="4" customWidth="1"/>
    <col min="515" max="515" width="12.42578125" style="4" customWidth="1"/>
    <col min="516" max="516" width="18.7109375" style="4" customWidth="1"/>
    <col min="517" max="517" width="11" style="4" customWidth="1"/>
    <col min="518" max="518" width="1.28515625" style="4" customWidth="1"/>
    <col min="519" max="519" width="9" style="4" customWidth="1"/>
    <col min="520" max="520" width="11.28515625" style="4" customWidth="1"/>
    <col min="521" max="521" width="12.42578125" style="4" customWidth="1"/>
    <col min="522" max="522" width="12.5703125" style="4" customWidth="1"/>
    <col min="523" max="523" width="7.5703125" style="4" bestFit="1" customWidth="1"/>
    <col min="524" max="524" width="26" style="4" customWidth="1"/>
    <col min="525" max="768" width="9.140625" style="4"/>
    <col min="769" max="769" width="5.42578125" style="4" customWidth="1"/>
    <col min="770" max="770" width="11.7109375" style="4" customWidth="1"/>
    <col min="771" max="771" width="12.42578125" style="4" customWidth="1"/>
    <col min="772" max="772" width="18.7109375" style="4" customWidth="1"/>
    <col min="773" max="773" width="11" style="4" customWidth="1"/>
    <col min="774" max="774" width="1.28515625" style="4" customWidth="1"/>
    <col min="775" max="775" width="9" style="4" customWidth="1"/>
    <col min="776" max="776" width="11.28515625" style="4" customWidth="1"/>
    <col min="777" max="777" width="12.42578125" style="4" customWidth="1"/>
    <col min="778" max="778" width="12.5703125" style="4" customWidth="1"/>
    <col min="779" max="779" width="7.5703125" style="4" bestFit="1" customWidth="1"/>
    <col min="780" max="780" width="26" style="4" customWidth="1"/>
    <col min="781" max="1024" width="9.140625" style="4"/>
    <col min="1025" max="1025" width="5.42578125" style="4" customWidth="1"/>
    <col min="1026" max="1026" width="11.7109375" style="4" customWidth="1"/>
    <col min="1027" max="1027" width="12.42578125" style="4" customWidth="1"/>
    <col min="1028" max="1028" width="18.7109375" style="4" customWidth="1"/>
    <col min="1029" max="1029" width="11" style="4" customWidth="1"/>
    <col min="1030" max="1030" width="1.28515625" style="4" customWidth="1"/>
    <col min="1031" max="1031" width="9" style="4" customWidth="1"/>
    <col min="1032" max="1032" width="11.28515625" style="4" customWidth="1"/>
    <col min="1033" max="1033" width="12.42578125" style="4" customWidth="1"/>
    <col min="1034" max="1034" width="12.5703125" style="4" customWidth="1"/>
    <col min="1035" max="1035" width="7.5703125" style="4" bestFit="1" customWidth="1"/>
    <col min="1036" max="1036" width="26" style="4" customWidth="1"/>
    <col min="1037" max="1280" width="9.140625" style="4"/>
    <col min="1281" max="1281" width="5.42578125" style="4" customWidth="1"/>
    <col min="1282" max="1282" width="11.7109375" style="4" customWidth="1"/>
    <col min="1283" max="1283" width="12.42578125" style="4" customWidth="1"/>
    <col min="1284" max="1284" width="18.7109375" style="4" customWidth="1"/>
    <col min="1285" max="1285" width="11" style="4" customWidth="1"/>
    <col min="1286" max="1286" width="1.28515625" style="4" customWidth="1"/>
    <col min="1287" max="1287" width="9" style="4" customWidth="1"/>
    <col min="1288" max="1288" width="11.28515625" style="4" customWidth="1"/>
    <col min="1289" max="1289" width="12.42578125" style="4" customWidth="1"/>
    <col min="1290" max="1290" width="12.5703125" style="4" customWidth="1"/>
    <col min="1291" max="1291" width="7.5703125" style="4" bestFit="1" customWidth="1"/>
    <col min="1292" max="1292" width="26" style="4" customWidth="1"/>
    <col min="1293" max="1536" width="9.140625" style="4"/>
    <col min="1537" max="1537" width="5.42578125" style="4" customWidth="1"/>
    <col min="1538" max="1538" width="11.7109375" style="4" customWidth="1"/>
    <col min="1539" max="1539" width="12.42578125" style="4" customWidth="1"/>
    <col min="1540" max="1540" width="18.7109375" style="4" customWidth="1"/>
    <col min="1541" max="1541" width="11" style="4" customWidth="1"/>
    <col min="1542" max="1542" width="1.28515625" style="4" customWidth="1"/>
    <col min="1543" max="1543" width="9" style="4" customWidth="1"/>
    <col min="1544" max="1544" width="11.28515625" style="4" customWidth="1"/>
    <col min="1545" max="1545" width="12.42578125" style="4" customWidth="1"/>
    <col min="1546" max="1546" width="12.5703125" style="4" customWidth="1"/>
    <col min="1547" max="1547" width="7.5703125" style="4" bestFit="1" customWidth="1"/>
    <col min="1548" max="1548" width="26" style="4" customWidth="1"/>
    <col min="1549" max="1792" width="9.140625" style="4"/>
    <col min="1793" max="1793" width="5.42578125" style="4" customWidth="1"/>
    <col min="1794" max="1794" width="11.7109375" style="4" customWidth="1"/>
    <col min="1795" max="1795" width="12.42578125" style="4" customWidth="1"/>
    <col min="1796" max="1796" width="18.7109375" style="4" customWidth="1"/>
    <col min="1797" max="1797" width="11" style="4" customWidth="1"/>
    <col min="1798" max="1798" width="1.28515625" style="4" customWidth="1"/>
    <col min="1799" max="1799" width="9" style="4" customWidth="1"/>
    <col min="1800" max="1800" width="11.28515625" style="4" customWidth="1"/>
    <col min="1801" max="1801" width="12.42578125" style="4" customWidth="1"/>
    <col min="1802" max="1802" width="12.5703125" style="4" customWidth="1"/>
    <col min="1803" max="1803" width="7.5703125" style="4" bestFit="1" customWidth="1"/>
    <col min="1804" max="1804" width="26" style="4" customWidth="1"/>
    <col min="1805" max="2048" width="9.140625" style="4"/>
    <col min="2049" max="2049" width="5.42578125" style="4" customWidth="1"/>
    <col min="2050" max="2050" width="11.7109375" style="4" customWidth="1"/>
    <col min="2051" max="2051" width="12.42578125" style="4" customWidth="1"/>
    <col min="2052" max="2052" width="18.7109375" style="4" customWidth="1"/>
    <col min="2053" max="2053" width="11" style="4" customWidth="1"/>
    <col min="2054" max="2054" width="1.28515625" style="4" customWidth="1"/>
    <col min="2055" max="2055" width="9" style="4" customWidth="1"/>
    <col min="2056" max="2056" width="11.28515625" style="4" customWidth="1"/>
    <col min="2057" max="2057" width="12.42578125" style="4" customWidth="1"/>
    <col min="2058" max="2058" width="12.5703125" style="4" customWidth="1"/>
    <col min="2059" max="2059" width="7.5703125" style="4" bestFit="1" customWidth="1"/>
    <col min="2060" max="2060" width="26" style="4" customWidth="1"/>
    <col min="2061" max="2304" width="9.140625" style="4"/>
    <col min="2305" max="2305" width="5.42578125" style="4" customWidth="1"/>
    <col min="2306" max="2306" width="11.7109375" style="4" customWidth="1"/>
    <col min="2307" max="2307" width="12.42578125" style="4" customWidth="1"/>
    <col min="2308" max="2308" width="18.7109375" style="4" customWidth="1"/>
    <col min="2309" max="2309" width="11" style="4" customWidth="1"/>
    <col min="2310" max="2310" width="1.28515625" style="4" customWidth="1"/>
    <col min="2311" max="2311" width="9" style="4" customWidth="1"/>
    <col min="2312" max="2312" width="11.28515625" style="4" customWidth="1"/>
    <col min="2313" max="2313" width="12.42578125" style="4" customWidth="1"/>
    <col min="2314" max="2314" width="12.5703125" style="4" customWidth="1"/>
    <col min="2315" max="2315" width="7.5703125" style="4" bestFit="1" customWidth="1"/>
    <col min="2316" max="2316" width="26" style="4" customWidth="1"/>
    <col min="2317" max="2560" width="9.140625" style="4"/>
    <col min="2561" max="2561" width="5.42578125" style="4" customWidth="1"/>
    <col min="2562" max="2562" width="11.7109375" style="4" customWidth="1"/>
    <col min="2563" max="2563" width="12.42578125" style="4" customWidth="1"/>
    <col min="2564" max="2564" width="18.7109375" style="4" customWidth="1"/>
    <col min="2565" max="2565" width="11" style="4" customWidth="1"/>
    <col min="2566" max="2566" width="1.28515625" style="4" customWidth="1"/>
    <col min="2567" max="2567" width="9" style="4" customWidth="1"/>
    <col min="2568" max="2568" width="11.28515625" style="4" customWidth="1"/>
    <col min="2569" max="2569" width="12.42578125" style="4" customWidth="1"/>
    <col min="2570" max="2570" width="12.5703125" style="4" customWidth="1"/>
    <col min="2571" max="2571" width="7.5703125" style="4" bestFit="1" customWidth="1"/>
    <col min="2572" max="2572" width="26" style="4" customWidth="1"/>
    <col min="2573" max="2816" width="9.140625" style="4"/>
    <col min="2817" max="2817" width="5.42578125" style="4" customWidth="1"/>
    <col min="2818" max="2818" width="11.7109375" style="4" customWidth="1"/>
    <col min="2819" max="2819" width="12.42578125" style="4" customWidth="1"/>
    <col min="2820" max="2820" width="18.7109375" style="4" customWidth="1"/>
    <col min="2821" max="2821" width="11" style="4" customWidth="1"/>
    <col min="2822" max="2822" width="1.28515625" style="4" customWidth="1"/>
    <col min="2823" max="2823" width="9" style="4" customWidth="1"/>
    <col min="2824" max="2824" width="11.28515625" style="4" customWidth="1"/>
    <col min="2825" max="2825" width="12.42578125" style="4" customWidth="1"/>
    <col min="2826" max="2826" width="12.5703125" style="4" customWidth="1"/>
    <col min="2827" max="2827" width="7.5703125" style="4" bestFit="1" customWidth="1"/>
    <col min="2828" max="2828" width="26" style="4" customWidth="1"/>
    <col min="2829" max="3072" width="9.140625" style="4"/>
    <col min="3073" max="3073" width="5.42578125" style="4" customWidth="1"/>
    <col min="3074" max="3074" width="11.7109375" style="4" customWidth="1"/>
    <col min="3075" max="3075" width="12.42578125" style="4" customWidth="1"/>
    <col min="3076" max="3076" width="18.7109375" style="4" customWidth="1"/>
    <col min="3077" max="3077" width="11" style="4" customWidth="1"/>
    <col min="3078" max="3078" width="1.28515625" style="4" customWidth="1"/>
    <col min="3079" max="3079" width="9" style="4" customWidth="1"/>
    <col min="3080" max="3080" width="11.28515625" style="4" customWidth="1"/>
    <col min="3081" max="3081" width="12.42578125" style="4" customWidth="1"/>
    <col min="3082" max="3082" width="12.5703125" style="4" customWidth="1"/>
    <col min="3083" max="3083" width="7.5703125" style="4" bestFit="1" customWidth="1"/>
    <col min="3084" max="3084" width="26" style="4" customWidth="1"/>
    <col min="3085" max="3328" width="9.140625" style="4"/>
    <col min="3329" max="3329" width="5.42578125" style="4" customWidth="1"/>
    <col min="3330" max="3330" width="11.7109375" style="4" customWidth="1"/>
    <col min="3331" max="3331" width="12.42578125" style="4" customWidth="1"/>
    <col min="3332" max="3332" width="18.7109375" style="4" customWidth="1"/>
    <col min="3333" max="3333" width="11" style="4" customWidth="1"/>
    <col min="3334" max="3334" width="1.28515625" style="4" customWidth="1"/>
    <col min="3335" max="3335" width="9" style="4" customWidth="1"/>
    <col min="3336" max="3336" width="11.28515625" style="4" customWidth="1"/>
    <col min="3337" max="3337" width="12.42578125" style="4" customWidth="1"/>
    <col min="3338" max="3338" width="12.5703125" style="4" customWidth="1"/>
    <col min="3339" max="3339" width="7.5703125" style="4" bestFit="1" customWidth="1"/>
    <col min="3340" max="3340" width="26" style="4" customWidth="1"/>
    <col min="3341" max="3584" width="9.140625" style="4"/>
    <col min="3585" max="3585" width="5.42578125" style="4" customWidth="1"/>
    <col min="3586" max="3586" width="11.7109375" style="4" customWidth="1"/>
    <col min="3587" max="3587" width="12.42578125" style="4" customWidth="1"/>
    <col min="3588" max="3588" width="18.7109375" style="4" customWidth="1"/>
    <col min="3589" max="3589" width="11" style="4" customWidth="1"/>
    <col min="3590" max="3590" width="1.28515625" style="4" customWidth="1"/>
    <col min="3591" max="3591" width="9" style="4" customWidth="1"/>
    <col min="3592" max="3592" width="11.28515625" style="4" customWidth="1"/>
    <col min="3593" max="3593" width="12.42578125" style="4" customWidth="1"/>
    <col min="3594" max="3594" width="12.5703125" style="4" customWidth="1"/>
    <col min="3595" max="3595" width="7.5703125" style="4" bestFit="1" customWidth="1"/>
    <col min="3596" max="3596" width="26" style="4" customWidth="1"/>
    <col min="3597" max="3840" width="9.140625" style="4"/>
    <col min="3841" max="3841" width="5.42578125" style="4" customWidth="1"/>
    <col min="3842" max="3842" width="11.7109375" style="4" customWidth="1"/>
    <col min="3843" max="3843" width="12.42578125" style="4" customWidth="1"/>
    <col min="3844" max="3844" width="18.7109375" style="4" customWidth="1"/>
    <col min="3845" max="3845" width="11" style="4" customWidth="1"/>
    <col min="3846" max="3846" width="1.28515625" style="4" customWidth="1"/>
    <col min="3847" max="3847" width="9" style="4" customWidth="1"/>
    <col min="3848" max="3848" width="11.28515625" style="4" customWidth="1"/>
    <col min="3849" max="3849" width="12.42578125" style="4" customWidth="1"/>
    <col min="3850" max="3850" width="12.5703125" style="4" customWidth="1"/>
    <col min="3851" max="3851" width="7.5703125" style="4" bestFit="1" customWidth="1"/>
    <col min="3852" max="3852" width="26" style="4" customWidth="1"/>
    <col min="3853" max="4096" width="9.140625" style="4"/>
    <col min="4097" max="4097" width="5.42578125" style="4" customWidth="1"/>
    <col min="4098" max="4098" width="11.7109375" style="4" customWidth="1"/>
    <col min="4099" max="4099" width="12.42578125" style="4" customWidth="1"/>
    <col min="4100" max="4100" width="18.7109375" style="4" customWidth="1"/>
    <col min="4101" max="4101" width="11" style="4" customWidth="1"/>
    <col min="4102" max="4102" width="1.28515625" style="4" customWidth="1"/>
    <col min="4103" max="4103" width="9" style="4" customWidth="1"/>
    <col min="4104" max="4104" width="11.28515625" style="4" customWidth="1"/>
    <col min="4105" max="4105" width="12.42578125" style="4" customWidth="1"/>
    <col min="4106" max="4106" width="12.5703125" style="4" customWidth="1"/>
    <col min="4107" max="4107" width="7.5703125" style="4" bestFit="1" customWidth="1"/>
    <col min="4108" max="4108" width="26" style="4" customWidth="1"/>
    <col min="4109" max="4352" width="9.140625" style="4"/>
    <col min="4353" max="4353" width="5.42578125" style="4" customWidth="1"/>
    <col min="4354" max="4354" width="11.7109375" style="4" customWidth="1"/>
    <col min="4355" max="4355" width="12.42578125" style="4" customWidth="1"/>
    <col min="4356" max="4356" width="18.7109375" style="4" customWidth="1"/>
    <col min="4357" max="4357" width="11" style="4" customWidth="1"/>
    <col min="4358" max="4358" width="1.28515625" style="4" customWidth="1"/>
    <col min="4359" max="4359" width="9" style="4" customWidth="1"/>
    <col min="4360" max="4360" width="11.28515625" style="4" customWidth="1"/>
    <col min="4361" max="4361" width="12.42578125" style="4" customWidth="1"/>
    <col min="4362" max="4362" width="12.5703125" style="4" customWidth="1"/>
    <col min="4363" max="4363" width="7.5703125" style="4" bestFit="1" customWidth="1"/>
    <col min="4364" max="4364" width="26" style="4" customWidth="1"/>
    <col min="4365" max="4608" width="9.140625" style="4"/>
    <col min="4609" max="4609" width="5.42578125" style="4" customWidth="1"/>
    <col min="4610" max="4610" width="11.7109375" style="4" customWidth="1"/>
    <col min="4611" max="4611" width="12.42578125" style="4" customWidth="1"/>
    <col min="4612" max="4612" width="18.7109375" style="4" customWidth="1"/>
    <col min="4613" max="4613" width="11" style="4" customWidth="1"/>
    <col min="4614" max="4614" width="1.28515625" style="4" customWidth="1"/>
    <col min="4615" max="4615" width="9" style="4" customWidth="1"/>
    <col min="4616" max="4616" width="11.28515625" style="4" customWidth="1"/>
    <col min="4617" max="4617" width="12.42578125" style="4" customWidth="1"/>
    <col min="4618" max="4618" width="12.5703125" style="4" customWidth="1"/>
    <col min="4619" max="4619" width="7.5703125" style="4" bestFit="1" customWidth="1"/>
    <col min="4620" max="4620" width="26" style="4" customWidth="1"/>
    <col min="4621" max="4864" width="9.140625" style="4"/>
    <col min="4865" max="4865" width="5.42578125" style="4" customWidth="1"/>
    <col min="4866" max="4866" width="11.7109375" style="4" customWidth="1"/>
    <col min="4867" max="4867" width="12.42578125" style="4" customWidth="1"/>
    <col min="4868" max="4868" width="18.7109375" style="4" customWidth="1"/>
    <col min="4869" max="4869" width="11" style="4" customWidth="1"/>
    <col min="4870" max="4870" width="1.28515625" style="4" customWidth="1"/>
    <col min="4871" max="4871" width="9" style="4" customWidth="1"/>
    <col min="4872" max="4872" width="11.28515625" style="4" customWidth="1"/>
    <col min="4873" max="4873" width="12.42578125" style="4" customWidth="1"/>
    <col min="4874" max="4874" width="12.5703125" style="4" customWidth="1"/>
    <col min="4875" max="4875" width="7.5703125" style="4" bestFit="1" customWidth="1"/>
    <col min="4876" max="4876" width="26" style="4" customWidth="1"/>
    <col min="4877" max="5120" width="9.140625" style="4"/>
    <col min="5121" max="5121" width="5.42578125" style="4" customWidth="1"/>
    <col min="5122" max="5122" width="11.7109375" style="4" customWidth="1"/>
    <col min="5123" max="5123" width="12.42578125" style="4" customWidth="1"/>
    <col min="5124" max="5124" width="18.7109375" style="4" customWidth="1"/>
    <col min="5125" max="5125" width="11" style="4" customWidth="1"/>
    <col min="5126" max="5126" width="1.28515625" style="4" customWidth="1"/>
    <col min="5127" max="5127" width="9" style="4" customWidth="1"/>
    <col min="5128" max="5128" width="11.28515625" style="4" customWidth="1"/>
    <col min="5129" max="5129" width="12.42578125" style="4" customWidth="1"/>
    <col min="5130" max="5130" width="12.5703125" style="4" customWidth="1"/>
    <col min="5131" max="5131" width="7.5703125" style="4" bestFit="1" customWidth="1"/>
    <col min="5132" max="5132" width="26" style="4" customWidth="1"/>
    <col min="5133" max="5376" width="9.140625" style="4"/>
    <col min="5377" max="5377" width="5.42578125" style="4" customWidth="1"/>
    <col min="5378" max="5378" width="11.7109375" style="4" customWidth="1"/>
    <col min="5379" max="5379" width="12.42578125" style="4" customWidth="1"/>
    <col min="5380" max="5380" width="18.7109375" style="4" customWidth="1"/>
    <col min="5381" max="5381" width="11" style="4" customWidth="1"/>
    <col min="5382" max="5382" width="1.28515625" style="4" customWidth="1"/>
    <col min="5383" max="5383" width="9" style="4" customWidth="1"/>
    <col min="5384" max="5384" width="11.28515625" style="4" customWidth="1"/>
    <col min="5385" max="5385" width="12.42578125" style="4" customWidth="1"/>
    <col min="5386" max="5386" width="12.5703125" style="4" customWidth="1"/>
    <col min="5387" max="5387" width="7.5703125" style="4" bestFit="1" customWidth="1"/>
    <col min="5388" max="5388" width="26" style="4" customWidth="1"/>
    <col min="5389" max="5632" width="9.140625" style="4"/>
    <col min="5633" max="5633" width="5.42578125" style="4" customWidth="1"/>
    <col min="5634" max="5634" width="11.7109375" style="4" customWidth="1"/>
    <col min="5635" max="5635" width="12.42578125" style="4" customWidth="1"/>
    <col min="5636" max="5636" width="18.7109375" style="4" customWidth="1"/>
    <col min="5637" max="5637" width="11" style="4" customWidth="1"/>
    <col min="5638" max="5638" width="1.28515625" style="4" customWidth="1"/>
    <col min="5639" max="5639" width="9" style="4" customWidth="1"/>
    <col min="5640" max="5640" width="11.28515625" style="4" customWidth="1"/>
    <col min="5641" max="5641" width="12.42578125" style="4" customWidth="1"/>
    <col min="5642" max="5642" width="12.5703125" style="4" customWidth="1"/>
    <col min="5643" max="5643" width="7.5703125" style="4" bestFit="1" customWidth="1"/>
    <col min="5644" max="5644" width="26" style="4" customWidth="1"/>
    <col min="5645" max="5888" width="9.140625" style="4"/>
    <col min="5889" max="5889" width="5.42578125" style="4" customWidth="1"/>
    <col min="5890" max="5890" width="11.7109375" style="4" customWidth="1"/>
    <col min="5891" max="5891" width="12.42578125" style="4" customWidth="1"/>
    <col min="5892" max="5892" width="18.7109375" style="4" customWidth="1"/>
    <col min="5893" max="5893" width="11" style="4" customWidth="1"/>
    <col min="5894" max="5894" width="1.28515625" style="4" customWidth="1"/>
    <col min="5895" max="5895" width="9" style="4" customWidth="1"/>
    <col min="5896" max="5896" width="11.28515625" style="4" customWidth="1"/>
    <col min="5897" max="5897" width="12.42578125" style="4" customWidth="1"/>
    <col min="5898" max="5898" width="12.5703125" style="4" customWidth="1"/>
    <col min="5899" max="5899" width="7.5703125" style="4" bestFit="1" customWidth="1"/>
    <col min="5900" max="5900" width="26" style="4" customWidth="1"/>
    <col min="5901" max="6144" width="9.140625" style="4"/>
    <col min="6145" max="6145" width="5.42578125" style="4" customWidth="1"/>
    <col min="6146" max="6146" width="11.7109375" style="4" customWidth="1"/>
    <col min="6147" max="6147" width="12.42578125" style="4" customWidth="1"/>
    <col min="6148" max="6148" width="18.7109375" style="4" customWidth="1"/>
    <col min="6149" max="6149" width="11" style="4" customWidth="1"/>
    <col min="6150" max="6150" width="1.28515625" style="4" customWidth="1"/>
    <col min="6151" max="6151" width="9" style="4" customWidth="1"/>
    <col min="6152" max="6152" width="11.28515625" style="4" customWidth="1"/>
    <col min="6153" max="6153" width="12.42578125" style="4" customWidth="1"/>
    <col min="6154" max="6154" width="12.5703125" style="4" customWidth="1"/>
    <col min="6155" max="6155" width="7.5703125" style="4" bestFit="1" customWidth="1"/>
    <col min="6156" max="6156" width="26" style="4" customWidth="1"/>
    <col min="6157" max="6400" width="9.140625" style="4"/>
    <col min="6401" max="6401" width="5.42578125" style="4" customWidth="1"/>
    <col min="6402" max="6402" width="11.7109375" style="4" customWidth="1"/>
    <col min="6403" max="6403" width="12.42578125" style="4" customWidth="1"/>
    <col min="6404" max="6404" width="18.7109375" style="4" customWidth="1"/>
    <col min="6405" max="6405" width="11" style="4" customWidth="1"/>
    <col min="6406" max="6406" width="1.28515625" style="4" customWidth="1"/>
    <col min="6407" max="6407" width="9" style="4" customWidth="1"/>
    <col min="6408" max="6408" width="11.28515625" style="4" customWidth="1"/>
    <col min="6409" max="6409" width="12.42578125" style="4" customWidth="1"/>
    <col min="6410" max="6410" width="12.5703125" style="4" customWidth="1"/>
    <col min="6411" max="6411" width="7.5703125" style="4" bestFit="1" customWidth="1"/>
    <col min="6412" max="6412" width="26" style="4" customWidth="1"/>
    <col min="6413" max="6656" width="9.140625" style="4"/>
    <col min="6657" max="6657" width="5.42578125" style="4" customWidth="1"/>
    <col min="6658" max="6658" width="11.7109375" style="4" customWidth="1"/>
    <col min="6659" max="6659" width="12.42578125" style="4" customWidth="1"/>
    <col min="6660" max="6660" width="18.7109375" style="4" customWidth="1"/>
    <col min="6661" max="6661" width="11" style="4" customWidth="1"/>
    <col min="6662" max="6662" width="1.28515625" style="4" customWidth="1"/>
    <col min="6663" max="6663" width="9" style="4" customWidth="1"/>
    <col min="6664" max="6664" width="11.28515625" style="4" customWidth="1"/>
    <col min="6665" max="6665" width="12.42578125" style="4" customWidth="1"/>
    <col min="6666" max="6666" width="12.5703125" style="4" customWidth="1"/>
    <col min="6667" max="6667" width="7.5703125" style="4" bestFit="1" customWidth="1"/>
    <col min="6668" max="6668" width="26" style="4" customWidth="1"/>
    <col min="6669" max="6912" width="9.140625" style="4"/>
    <col min="6913" max="6913" width="5.42578125" style="4" customWidth="1"/>
    <col min="6914" max="6914" width="11.7109375" style="4" customWidth="1"/>
    <col min="6915" max="6915" width="12.42578125" style="4" customWidth="1"/>
    <col min="6916" max="6916" width="18.7109375" style="4" customWidth="1"/>
    <col min="6917" max="6917" width="11" style="4" customWidth="1"/>
    <col min="6918" max="6918" width="1.28515625" style="4" customWidth="1"/>
    <col min="6919" max="6919" width="9" style="4" customWidth="1"/>
    <col min="6920" max="6920" width="11.28515625" style="4" customWidth="1"/>
    <col min="6921" max="6921" width="12.42578125" style="4" customWidth="1"/>
    <col min="6922" max="6922" width="12.5703125" style="4" customWidth="1"/>
    <col min="6923" max="6923" width="7.5703125" style="4" bestFit="1" customWidth="1"/>
    <col min="6924" max="6924" width="26" style="4" customWidth="1"/>
    <col min="6925" max="7168" width="9.140625" style="4"/>
    <col min="7169" max="7169" width="5.42578125" style="4" customWidth="1"/>
    <col min="7170" max="7170" width="11.7109375" style="4" customWidth="1"/>
    <col min="7171" max="7171" width="12.42578125" style="4" customWidth="1"/>
    <col min="7172" max="7172" width="18.7109375" style="4" customWidth="1"/>
    <col min="7173" max="7173" width="11" style="4" customWidth="1"/>
    <col min="7174" max="7174" width="1.28515625" style="4" customWidth="1"/>
    <col min="7175" max="7175" width="9" style="4" customWidth="1"/>
    <col min="7176" max="7176" width="11.28515625" style="4" customWidth="1"/>
    <col min="7177" max="7177" width="12.42578125" style="4" customWidth="1"/>
    <col min="7178" max="7178" width="12.5703125" style="4" customWidth="1"/>
    <col min="7179" max="7179" width="7.5703125" style="4" bestFit="1" customWidth="1"/>
    <col min="7180" max="7180" width="26" style="4" customWidth="1"/>
    <col min="7181" max="7424" width="9.140625" style="4"/>
    <col min="7425" max="7425" width="5.42578125" style="4" customWidth="1"/>
    <col min="7426" max="7426" width="11.7109375" style="4" customWidth="1"/>
    <col min="7427" max="7427" width="12.42578125" style="4" customWidth="1"/>
    <col min="7428" max="7428" width="18.7109375" style="4" customWidth="1"/>
    <col min="7429" max="7429" width="11" style="4" customWidth="1"/>
    <col min="7430" max="7430" width="1.28515625" style="4" customWidth="1"/>
    <col min="7431" max="7431" width="9" style="4" customWidth="1"/>
    <col min="7432" max="7432" width="11.28515625" style="4" customWidth="1"/>
    <col min="7433" max="7433" width="12.42578125" style="4" customWidth="1"/>
    <col min="7434" max="7434" width="12.5703125" style="4" customWidth="1"/>
    <col min="7435" max="7435" width="7.5703125" style="4" bestFit="1" customWidth="1"/>
    <col min="7436" max="7436" width="26" style="4" customWidth="1"/>
    <col min="7437" max="7680" width="9.140625" style="4"/>
    <col min="7681" max="7681" width="5.42578125" style="4" customWidth="1"/>
    <col min="7682" max="7682" width="11.7109375" style="4" customWidth="1"/>
    <col min="7683" max="7683" width="12.42578125" style="4" customWidth="1"/>
    <col min="7684" max="7684" width="18.7109375" style="4" customWidth="1"/>
    <col min="7685" max="7685" width="11" style="4" customWidth="1"/>
    <col min="7686" max="7686" width="1.28515625" style="4" customWidth="1"/>
    <col min="7687" max="7687" width="9" style="4" customWidth="1"/>
    <col min="7688" max="7688" width="11.28515625" style="4" customWidth="1"/>
    <col min="7689" max="7689" width="12.42578125" style="4" customWidth="1"/>
    <col min="7690" max="7690" width="12.5703125" style="4" customWidth="1"/>
    <col min="7691" max="7691" width="7.5703125" style="4" bestFit="1" customWidth="1"/>
    <col min="7692" max="7692" width="26" style="4" customWidth="1"/>
    <col min="7693" max="7936" width="9.140625" style="4"/>
    <col min="7937" max="7937" width="5.42578125" style="4" customWidth="1"/>
    <col min="7938" max="7938" width="11.7109375" style="4" customWidth="1"/>
    <col min="7939" max="7939" width="12.42578125" style="4" customWidth="1"/>
    <col min="7940" max="7940" width="18.7109375" style="4" customWidth="1"/>
    <col min="7941" max="7941" width="11" style="4" customWidth="1"/>
    <col min="7942" max="7942" width="1.28515625" style="4" customWidth="1"/>
    <col min="7943" max="7943" width="9" style="4" customWidth="1"/>
    <col min="7944" max="7944" width="11.28515625" style="4" customWidth="1"/>
    <col min="7945" max="7945" width="12.42578125" style="4" customWidth="1"/>
    <col min="7946" max="7946" width="12.5703125" style="4" customWidth="1"/>
    <col min="7947" max="7947" width="7.5703125" style="4" bestFit="1" customWidth="1"/>
    <col min="7948" max="7948" width="26" style="4" customWidth="1"/>
    <col min="7949" max="8192" width="9.140625" style="4"/>
    <col min="8193" max="8193" width="5.42578125" style="4" customWidth="1"/>
    <col min="8194" max="8194" width="11.7109375" style="4" customWidth="1"/>
    <col min="8195" max="8195" width="12.42578125" style="4" customWidth="1"/>
    <col min="8196" max="8196" width="18.7109375" style="4" customWidth="1"/>
    <col min="8197" max="8197" width="11" style="4" customWidth="1"/>
    <col min="8198" max="8198" width="1.28515625" style="4" customWidth="1"/>
    <col min="8199" max="8199" width="9" style="4" customWidth="1"/>
    <col min="8200" max="8200" width="11.28515625" style="4" customWidth="1"/>
    <col min="8201" max="8201" width="12.42578125" style="4" customWidth="1"/>
    <col min="8202" max="8202" width="12.5703125" style="4" customWidth="1"/>
    <col min="8203" max="8203" width="7.5703125" style="4" bestFit="1" customWidth="1"/>
    <col min="8204" max="8204" width="26" style="4" customWidth="1"/>
    <col min="8205" max="8448" width="9.140625" style="4"/>
    <col min="8449" max="8449" width="5.42578125" style="4" customWidth="1"/>
    <col min="8450" max="8450" width="11.7109375" style="4" customWidth="1"/>
    <col min="8451" max="8451" width="12.42578125" style="4" customWidth="1"/>
    <col min="8452" max="8452" width="18.7109375" style="4" customWidth="1"/>
    <col min="8453" max="8453" width="11" style="4" customWidth="1"/>
    <col min="8454" max="8454" width="1.28515625" style="4" customWidth="1"/>
    <col min="8455" max="8455" width="9" style="4" customWidth="1"/>
    <col min="8456" max="8456" width="11.28515625" style="4" customWidth="1"/>
    <col min="8457" max="8457" width="12.42578125" style="4" customWidth="1"/>
    <col min="8458" max="8458" width="12.5703125" style="4" customWidth="1"/>
    <col min="8459" max="8459" width="7.5703125" style="4" bestFit="1" customWidth="1"/>
    <col min="8460" max="8460" width="26" style="4" customWidth="1"/>
    <col min="8461" max="8704" width="9.140625" style="4"/>
    <col min="8705" max="8705" width="5.42578125" style="4" customWidth="1"/>
    <col min="8706" max="8706" width="11.7109375" style="4" customWidth="1"/>
    <col min="8707" max="8707" width="12.42578125" style="4" customWidth="1"/>
    <col min="8708" max="8708" width="18.7109375" style="4" customWidth="1"/>
    <col min="8709" max="8709" width="11" style="4" customWidth="1"/>
    <col min="8710" max="8710" width="1.28515625" style="4" customWidth="1"/>
    <col min="8711" max="8711" width="9" style="4" customWidth="1"/>
    <col min="8712" max="8712" width="11.28515625" style="4" customWidth="1"/>
    <col min="8713" max="8713" width="12.42578125" style="4" customWidth="1"/>
    <col min="8714" max="8714" width="12.5703125" style="4" customWidth="1"/>
    <col min="8715" max="8715" width="7.5703125" style="4" bestFit="1" customWidth="1"/>
    <col min="8716" max="8716" width="26" style="4" customWidth="1"/>
    <col min="8717" max="8960" width="9.140625" style="4"/>
    <col min="8961" max="8961" width="5.42578125" style="4" customWidth="1"/>
    <col min="8962" max="8962" width="11.7109375" style="4" customWidth="1"/>
    <col min="8963" max="8963" width="12.42578125" style="4" customWidth="1"/>
    <col min="8964" max="8964" width="18.7109375" style="4" customWidth="1"/>
    <col min="8965" max="8965" width="11" style="4" customWidth="1"/>
    <col min="8966" max="8966" width="1.28515625" style="4" customWidth="1"/>
    <col min="8967" max="8967" width="9" style="4" customWidth="1"/>
    <col min="8968" max="8968" width="11.28515625" style="4" customWidth="1"/>
    <col min="8969" max="8969" width="12.42578125" style="4" customWidth="1"/>
    <col min="8970" max="8970" width="12.5703125" style="4" customWidth="1"/>
    <col min="8971" max="8971" width="7.5703125" style="4" bestFit="1" customWidth="1"/>
    <col min="8972" max="8972" width="26" style="4" customWidth="1"/>
    <col min="8973" max="9216" width="9.140625" style="4"/>
    <col min="9217" max="9217" width="5.42578125" style="4" customWidth="1"/>
    <col min="9218" max="9218" width="11.7109375" style="4" customWidth="1"/>
    <col min="9219" max="9219" width="12.42578125" style="4" customWidth="1"/>
    <col min="9220" max="9220" width="18.7109375" style="4" customWidth="1"/>
    <col min="9221" max="9221" width="11" style="4" customWidth="1"/>
    <col min="9222" max="9222" width="1.28515625" style="4" customWidth="1"/>
    <col min="9223" max="9223" width="9" style="4" customWidth="1"/>
    <col min="9224" max="9224" width="11.28515625" style="4" customWidth="1"/>
    <col min="9225" max="9225" width="12.42578125" style="4" customWidth="1"/>
    <col min="9226" max="9226" width="12.5703125" style="4" customWidth="1"/>
    <col min="9227" max="9227" width="7.5703125" style="4" bestFit="1" customWidth="1"/>
    <col min="9228" max="9228" width="26" style="4" customWidth="1"/>
    <col min="9229" max="9472" width="9.140625" style="4"/>
    <col min="9473" max="9473" width="5.42578125" style="4" customWidth="1"/>
    <col min="9474" max="9474" width="11.7109375" style="4" customWidth="1"/>
    <col min="9475" max="9475" width="12.42578125" style="4" customWidth="1"/>
    <col min="9476" max="9476" width="18.7109375" style="4" customWidth="1"/>
    <col min="9477" max="9477" width="11" style="4" customWidth="1"/>
    <col min="9478" max="9478" width="1.28515625" style="4" customWidth="1"/>
    <col min="9479" max="9479" width="9" style="4" customWidth="1"/>
    <col min="9480" max="9480" width="11.28515625" style="4" customWidth="1"/>
    <col min="9481" max="9481" width="12.42578125" style="4" customWidth="1"/>
    <col min="9482" max="9482" width="12.5703125" style="4" customWidth="1"/>
    <col min="9483" max="9483" width="7.5703125" style="4" bestFit="1" customWidth="1"/>
    <col min="9484" max="9484" width="26" style="4" customWidth="1"/>
    <col min="9485" max="9728" width="9.140625" style="4"/>
    <col min="9729" max="9729" width="5.42578125" style="4" customWidth="1"/>
    <col min="9730" max="9730" width="11.7109375" style="4" customWidth="1"/>
    <col min="9731" max="9731" width="12.42578125" style="4" customWidth="1"/>
    <col min="9732" max="9732" width="18.7109375" style="4" customWidth="1"/>
    <col min="9733" max="9733" width="11" style="4" customWidth="1"/>
    <col min="9734" max="9734" width="1.28515625" style="4" customWidth="1"/>
    <col min="9735" max="9735" width="9" style="4" customWidth="1"/>
    <col min="9736" max="9736" width="11.28515625" style="4" customWidth="1"/>
    <col min="9737" max="9737" width="12.42578125" style="4" customWidth="1"/>
    <col min="9738" max="9738" width="12.5703125" style="4" customWidth="1"/>
    <col min="9739" max="9739" width="7.5703125" style="4" bestFit="1" customWidth="1"/>
    <col min="9740" max="9740" width="26" style="4" customWidth="1"/>
    <col min="9741" max="9984" width="9.140625" style="4"/>
    <col min="9985" max="9985" width="5.42578125" style="4" customWidth="1"/>
    <col min="9986" max="9986" width="11.7109375" style="4" customWidth="1"/>
    <col min="9987" max="9987" width="12.42578125" style="4" customWidth="1"/>
    <col min="9988" max="9988" width="18.7109375" style="4" customWidth="1"/>
    <col min="9989" max="9989" width="11" style="4" customWidth="1"/>
    <col min="9990" max="9990" width="1.28515625" style="4" customWidth="1"/>
    <col min="9991" max="9991" width="9" style="4" customWidth="1"/>
    <col min="9992" max="9992" width="11.28515625" style="4" customWidth="1"/>
    <col min="9993" max="9993" width="12.42578125" style="4" customWidth="1"/>
    <col min="9994" max="9994" width="12.5703125" style="4" customWidth="1"/>
    <col min="9995" max="9995" width="7.5703125" style="4" bestFit="1" customWidth="1"/>
    <col min="9996" max="9996" width="26" style="4" customWidth="1"/>
    <col min="9997" max="10240" width="9.140625" style="4"/>
    <col min="10241" max="10241" width="5.42578125" style="4" customWidth="1"/>
    <col min="10242" max="10242" width="11.7109375" style="4" customWidth="1"/>
    <col min="10243" max="10243" width="12.42578125" style="4" customWidth="1"/>
    <col min="10244" max="10244" width="18.7109375" style="4" customWidth="1"/>
    <col min="10245" max="10245" width="11" style="4" customWidth="1"/>
    <col min="10246" max="10246" width="1.28515625" style="4" customWidth="1"/>
    <col min="10247" max="10247" width="9" style="4" customWidth="1"/>
    <col min="10248" max="10248" width="11.28515625" style="4" customWidth="1"/>
    <col min="10249" max="10249" width="12.42578125" style="4" customWidth="1"/>
    <col min="10250" max="10250" width="12.5703125" style="4" customWidth="1"/>
    <col min="10251" max="10251" width="7.5703125" style="4" bestFit="1" customWidth="1"/>
    <col min="10252" max="10252" width="26" style="4" customWidth="1"/>
    <col min="10253" max="10496" width="9.140625" style="4"/>
    <col min="10497" max="10497" width="5.42578125" style="4" customWidth="1"/>
    <col min="10498" max="10498" width="11.7109375" style="4" customWidth="1"/>
    <col min="10499" max="10499" width="12.42578125" style="4" customWidth="1"/>
    <col min="10500" max="10500" width="18.7109375" style="4" customWidth="1"/>
    <col min="10501" max="10501" width="11" style="4" customWidth="1"/>
    <col min="10502" max="10502" width="1.28515625" style="4" customWidth="1"/>
    <col min="10503" max="10503" width="9" style="4" customWidth="1"/>
    <col min="10504" max="10504" width="11.28515625" style="4" customWidth="1"/>
    <col min="10505" max="10505" width="12.42578125" style="4" customWidth="1"/>
    <col min="10506" max="10506" width="12.5703125" style="4" customWidth="1"/>
    <col min="10507" max="10507" width="7.5703125" style="4" bestFit="1" customWidth="1"/>
    <col min="10508" max="10508" width="26" style="4" customWidth="1"/>
    <col min="10509" max="10752" width="9.140625" style="4"/>
    <col min="10753" max="10753" width="5.42578125" style="4" customWidth="1"/>
    <col min="10754" max="10754" width="11.7109375" style="4" customWidth="1"/>
    <col min="10755" max="10755" width="12.42578125" style="4" customWidth="1"/>
    <col min="10756" max="10756" width="18.7109375" style="4" customWidth="1"/>
    <col min="10757" max="10757" width="11" style="4" customWidth="1"/>
    <col min="10758" max="10758" width="1.28515625" style="4" customWidth="1"/>
    <col min="10759" max="10759" width="9" style="4" customWidth="1"/>
    <col min="10760" max="10760" width="11.28515625" style="4" customWidth="1"/>
    <col min="10761" max="10761" width="12.42578125" style="4" customWidth="1"/>
    <col min="10762" max="10762" width="12.5703125" style="4" customWidth="1"/>
    <col min="10763" max="10763" width="7.5703125" style="4" bestFit="1" customWidth="1"/>
    <col min="10764" max="10764" width="26" style="4" customWidth="1"/>
    <col min="10765" max="11008" width="9.140625" style="4"/>
    <col min="11009" max="11009" width="5.42578125" style="4" customWidth="1"/>
    <col min="11010" max="11010" width="11.7109375" style="4" customWidth="1"/>
    <col min="11011" max="11011" width="12.42578125" style="4" customWidth="1"/>
    <col min="11012" max="11012" width="18.7109375" style="4" customWidth="1"/>
    <col min="11013" max="11013" width="11" style="4" customWidth="1"/>
    <col min="11014" max="11014" width="1.28515625" style="4" customWidth="1"/>
    <col min="11015" max="11015" width="9" style="4" customWidth="1"/>
    <col min="11016" max="11016" width="11.28515625" style="4" customWidth="1"/>
    <col min="11017" max="11017" width="12.42578125" style="4" customWidth="1"/>
    <col min="11018" max="11018" width="12.5703125" style="4" customWidth="1"/>
    <col min="11019" max="11019" width="7.5703125" style="4" bestFit="1" customWidth="1"/>
    <col min="11020" max="11020" width="26" style="4" customWidth="1"/>
    <col min="11021" max="11264" width="9.140625" style="4"/>
    <col min="11265" max="11265" width="5.42578125" style="4" customWidth="1"/>
    <col min="11266" max="11266" width="11.7109375" style="4" customWidth="1"/>
    <col min="11267" max="11267" width="12.42578125" style="4" customWidth="1"/>
    <col min="11268" max="11268" width="18.7109375" style="4" customWidth="1"/>
    <col min="11269" max="11269" width="11" style="4" customWidth="1"/>
    <col min="11270" max="11270" width="1.28515625" style="4" customWidth="1"/>
    <col min="11271" max="11271" width="9" style="4" customWidth="1"/>
    <col min="11272" max="11272" width="11.28515625" style="4" customWidth="1"/>
    <col min="11273" max="11273" width="12.42578125" style="4" customWidth="1"/>
    <col min="11274" max="11274" width="12.5703125" style="4" customWidth="1"/>
    <col min="11275" max="11275" width="7.5703125" style="4" bestFit="1" customWidth="1"/>
    <col min="11276" max="11276" width="26" style="4" customWidth="1"/>
    <col min="11277" max="11520" width="9.140625" style="4"/>
    <col min="11521" max="11521" width="5.42578125" style="4" customWidth="1"/>
    <col min="11522" max="11522" width="11.7109375" style="4" customWidth="1"/>
    <col min="11523" max="11523" width="12.42578125" style="4" customWidth="1"/>
    <col min="11524" max="11524" width="18.7109375" style="4" customWidth="1"/>
    <col min="11525" max="11525" width="11" style="4" customWidth="1"/>
    <col min="11526" max="11526" width="1.28515625" style="4" customWidth="1"/>
    <col min="11527" max="11527" width="9" style="4" customWidth="1"/>
    <col min="11528" max="11528" width="11.28515625" style="4" customWidth="1"/>
    <col min="11529" max="11529" width="12.42578125" style="4" customWidth="1"/>
    <col min="11530" max="11530" width="12.5703125" style="4" customWidth="1"/>
    <col min="11531" max="11531" width="7.5703125" style="4" bestFit="1" customWidth="1"/>
    <col min="11532" max="11532" width="26" style="4" customWidth="1"/>
    <col min="11533" max="11776" width="9.140625" style="4"/>
    <col min="11777" max="11777" width="5.42578125" style="4" customWidth="1"/>
    <col min="11778" max="11778" width="11.7109375" style="4" customWidth="1"/>
    <col min="11779" max="11779" width="12.42578125" style="4" customWidth="1"/>
    <col min="11780" max="11780" width="18.7109375" style="4" customWidth="1"/>
    <col min="11781" max="11781" width="11" style="4" customWidth="1"/>
    <col min="11782" max="11782" width="1.28515625" style="4" customWidth="1"/>
    <col min="11783" max="11783" width="9" style="4" customWidth="1"/>
    <col min="11784" max="11784" width="11.28515625" style="4" customWidth="1"/>
    <col min="11785" max="11785" width="12.42578125" style="4" customWidth="1"/>
    <col min="11786" max="11786" width="12.5703125" style="4" customWidth="1"/>
    <col min="11787" max="11787" width="7.5703125" style="4" bestFit="1" customWidth="1"/>
    <col min="11788" max="11788" width="26" style="4" customWidth="1"/>
    <col min="11789" max="12032" width="9.140625" style="4"/>
    <col min="12033" max="12033" width="5.42578125" style="4" customWidth="1"/>
    <col min="12034" max="12034" width="11.7109375" style="4" customWidth="1"/>
    <col min="12035" max="12035" width="12.42578125" style="4" customWidth="1"/>
    <col min="12036" max="12036" width="18.7109375" style="4" customWidth="1"/>
    <col min="12037" max="12037" width="11" style="4" customWidth="1"/>
    <col min="12038" max="12038" width="1.28515625" style="4" customWidth="1"/>
    <col min="12039" max="12039" width="9" style="4" customWidth="1"/>
    <col min="12040" max="12040" width="11.28515625" style="4" customWidth="1"/>
    <col min="12041" max="12041" width="12.42578125" style="4" customWidth="1"/>
    <col min="12042" max="12042" width="12.5703125" style="4" customWidth="1"/>
    <col min="12043" max="12043" width="7.5703125" style="4" bestFit="1" customWidth="1"/>
    <col min="12044" max="12044" width="26" style="4" customWidth="1"/>
    <col min="12045" max="12288" width="9.140625" style="4"/>
    <col min="12289" max="12289" width="5.42578125" style="4" customWidth="1"/>
    <col min="12290" max="12290" width="11.7109375" style="4" customWidth="1"/>
    <col min="12291" max="12291" width="12.42578125" style="4" customWidth="1"/>
    <col min="12292" max="12292" width="18.7109375" style="4" customWidth="1"/>
    <col min="12293" max="12293" width="11" style="4" customWidth="1"/>
    <col min="12294" max="12294" width="1.28515625" style="4" customWidth="1"/>
    <col min="12295" max="12295" width="9" style="4" customWidth="1"/>
    <col min="12296" max="12296" width="11.28515625" style="4" customWidth="1"/>
    <col min="12297" max="12297" width="12.42578125" style="4" customWidth="1"/>
    <col min="12298" max="12298" width="12.5703125" style="4" customWidth="1"/>
    <col min="12299" max="12299" width="7.5703125" style="4" bestFit="1" customWidth="1"/>
    <col min="12300" max="12300" width="26" style="4" customWidth="1"/>
    <col min="12301" max="12544" width="9.140625" style="4"/>
    <col min="12545" max="12545" width="5.42578125" style="4" customWidth="1"/>
    <col min="12546" max="12546" width="11.7109375" style="4" customWidth="1"/>
    <col min="12547" max="12547" width="12.42578125" style="4" customWidth="1"/>
    <col min="12548" max="12548" width="18.7109375" style="4" customWidth="1"/>
    <col min="12549" max="12549" width="11" style="4" customWidth="1"/>
    <col min="12550" max="12550" width="1.28515625" style="4" customWidth="1"/>
    <col min="12551" max="12551" width="9" style="4" customWidth="1"/>
    <col min="12552" max="12552" width="11.28515625" style="4" customWidth="1"/>
    <col min="12553" max="12553" width="12.42578125" style="4" customWidth="1"/>
    <col min="12554" max="12554" width="12.5703125" style="4" customWidth="1"/>
    <col min="12555" max="12555" width="7.5703125" style="4" bestFit="1" customWidth="1"/>
    <col min="12556" max="12556" width="26" style="4" customWidth="1"/>
    <col min="12557" max="12800" width="9.140625" style="4"/>
    <col min="12801" max="12801" width="5.42578125" style="4" customWidth="1"/>
    <col min="12802" max="12802" width="11.7109375" style="4" customWidth="1"/>
    <col min="12803" max="12803" width="12.42578125" style="4" customWidth="1"/>
    <col min="12804" max="12804" width="18.7109375" style="4" customWidth="1"/>
    <col min="12805" max="12805" width="11" style="4" customWidth="1"/>
    <col min="12806" max="12806" width="1.28515625" style="4" customWidth="1"/>
    <col min="12807" max="12807" width="9" style="4" customWidth="1"/>
    <col min="12808" max="12808" width="11.28515625" style="4" customWidth="1"/>
    <col min="12809" max="12809" width="12.42578125" style="4" customWidth="1"/>
    <col min="12810" max="12810" width="12.5703125" style="4" customWidth="1"/>
    <col min="12811" max="12811" width="7.5703125" style="4" bestFit="1" customWidth="1"/>
    <col min="12812" max="12812" width="26" style="4" customWidth="1"/>
    <col min="12813" max="13056" width="9.140625" style="4"/>
    <col min="13057" max="13057" width="5.42578125" style="4" customWidth="1"/>
    <col min="13058" max="13058" width="11.7109375" style="4" customWidth="1"/>
    <col min="13059" max="13059" width="12.42578125" style="4" customWidth="1"/>
    <col min="13060" max="13060" width="18.7109375" style="4" customWidth="1"/>
    <col min="13061" max="13061" width="11" style="4" customWidth="1"/>
    <col min="13062" max="13062" width="1.28515625" style="4" customWidth="1"/>
    <col min="13063" max="13063" width="9" style="4" customWidth="1"/>
    <col min="13064" max="13064" width="11.28515625" style="4" customWidth="1"/>
    <col min="13065" max="13065" width="12.42578125" style="4" customWidth="1"/>
    <col min="13066" max="13066" width="12.5703125" style="4" customWidth="1"/>
    <col min="13067" max="13067" width="7.5703125" style="4" bestFit="1" customWidth="1"/>
    <col min="13068" max="13068" width="26" style="4" customWidth="1"/>
    <col min="13069" max="13312" width="9.140625" style="4"/>
    <col min="13313" max="13313" width="5.42578125" style="4" customWidth="1"/>
    <col min="13314" max="13314" width="11.7109375" style="4" customWidth="1"/>
    <col min="13315" max="13315" width="12.42578125" style="4" customWidth="1"/>
    <col min="13316" max="13316" width="18.7109375" style="4" customWidth="1"/>
    <col min="13317" max="13317" width="11" style="4" customWidth="1"/>
    <col min="13318" max="13318" width="1.28515625" style="4" customWidth="1"/>
    <col min="13319" max="13319" width="9" style="4" customWidth="1"/>
    <col min="13320" max="13320" width="11.28515625" style="4" customWidth="1"/>
    <col min="13321" max="13321" width="12.42578125" style="4" customWidth="1"/>
    <col min="13322" max="13322" width="12.5703125" style="4" customWidth="1"/>
    <col min="13323" max="13323" width="7.5703125" style="4" bestFit="1" customWidth="1"/>
    <col min="13324" max="13324" width="26" style="4" customWidth="1"/>
    <col min="13325" max="13568" width="9.140625" style="4"/>
    <col min="13569" max="13569" width="5.42578125" style="4" customWidth="1"/>
    <col min="13570" max="13570" width="11.7109375" style="4" customWidth="1"/>
    <col min="13571" max="13571" width="12.42578125" style="4" customWidth="1"/>
    <col min="13572" max="13572" width="18.7109375" style="4" customWidth="1"/>
    <col min="13573" max="13573" width="11" style="4" customWidth="1"/>
    <col min="13574" max="13574" width="1.28515625" style="4" customWidth="1"/>
    <col min="13575" max="13575" width="9" style="4" customWidth="1"/>
    <col min="13576" max="13576" width="11.28515625" style="4" customWidth="1"/>
    <col min="13577" max="13577" width="12.42578125" style="4" customWidth="1"/>
    <col min="13578" max="13578" width="12.5703125" style="4" customWidth="1"/>
    <col min="13579" max="13579" width="7.5703125" style="4" bestFit="1" customWidth="1"/>
    <col min="13580" max="13580" width="26" style="4" customWidth="1"/>
    <col min="13581" max="13824" width="9.140625" style="4"/>
    <col min="13825" max="13825" width="5.42578125" style="4" customWidth="1"/>
    <col min="13826" max="13826" width="11.7109375" style="4" customWidth="1"/>
    <col min="13827" max="13827" width="12.42578125" style="4" customWidth="1"/>
    <col min="13828" max="13828" width="18.7109375" style="4" customWidth="1"/>
    <col min="13829" max="13829" width="11" style="4" customWidth="1"/>
    <col min="13830" max="13830" width="1.28515625" style="4" customWidth="1"/>
    <col min="13831" max="13831" width="9" style="4" customWidth="1"/>
    <col min="13832" max="13832" width="11.28515625" style="4" customWidth="1"/>
    <col min="13833" max="13833" width="12.42578125" style="4" customWidth="1"/>
    <col min="13834" max="13834" width="12.5703125" style="4" customWidth="1"/>
    <col min="13835" max="13835" width="7.5703125" style="4" bestFit="1" customWidth="1"/>
    <col min="13836" max="13836" width="26" style="4" customWidth="1"/>
    <col min="13837" max="14080" width="9.140625" style="4"/>
    <col min="14081" max="14081" width="5.42578125" style="4" customWidth="1"/>
    <col min="14082" max="14082" width="11.7109375" style="4" customWidth="1"/>
    <col min="14083" max="14083" width="12.42578125" style="4" customWidth="1"/>
    <col min="14084" max="14084" width="18.7109375" style="4" customWidth="1"/>
    <col min="14085" max="14085" width="11" style="4" customWidth="1"/>
    <col min="14086" max="14086" width="1.28515625" style="4" customWidth="1"/>
    <col min="14087" max="14087" width="9" style="4" customWidth="1"/>
    <col min="14088" max="14088" width="11.28515625" style="4" customWidth="1"/>
    <col min="14089" max="14089" width="12.42578125" style="4" customWidth="1"/>
    <col min="14090" max="14090" width="12.5703125" style="4" customWidth="1"/>
    <col min="14091" max="14091" width="7.5703125" style="4" bestFit="1" customWidth="1"/>
    <col min="14092" max="14092" width="26" style="4" customWidth="1"/>
    <col min="14093" max="14336" width="9.140625" style="4"/>
    <col min="14337" max="14337" width="5.42578125" style="4" customWidth="1"/>
    <col min="14338" max="14338" width="11.7109375" style="4" customWidth="1"/>
    <col min="14339" max="14339" width="12.42578125" style="4" customWidth="1"/>
    <col min="14340" max="14340" width="18.7109375" style="4" customWidth="1"/>
    <col min="14341" max="14341" width="11" style="4" customWidth="1"/>
    <col min="14342" max="14342" width="1.28515625" style="4" customWidth="1"/>
    <col min="14343" max="14343" width="9" style="4" customWidth="1"/>
    <col min="14344" max="14344" width="11.28515625" style="4" customWidth="1"/>
    <col min="14345" max="14345" width="12.42578125" style="4" customWidth="1"/>
    <col min="14346" max="14346" width="12.5703125" style="4" customWidth="1"/>
    <col min="14347" max="14347" width="7.5703125" style="4" bestFit="1" customWidth="1"/>
    <col min="14348" max="14348" width="26" style="4" customWidth="1"/>
    <col min="14349" max="14592" width="9.140625" style="4"/>
    <col min="14593" max="14593" width="5.42578125" style="4" customWidth="1"/>
    <col min="14594" max="14594" width="11.7109375" style="4" customWidth="1"/>
    <col min="14595" max="14595" width="12.42578125" style="4" customWidth="1"/>
    <col min="14596" max="14596" width="18.7109375" style="4" customWidth="1"/>
    <col min="14597" max="14597" width="11" style="4" customWidth="1"/>
    <col min="14598" max="14598" width="1.28515625" style="4" customWidth="1"/>
    <col min="14599" max="14599" width="9" style="4" customWidth="1"/>
    <col min="14600" max="14600" width="11.28515625" style="4" customWidth="1"/>
    <col min="14601" max="14601" width="12.42578125" style="4" customWidth="1"/>
    <col min="14602" max="14602" width="12.5703125" style="4" customWidth="1"/>
    <col min="14603" max="14603" width="7.5703125" style="4" bestFit="1" customWidth="1"/>
    <col min="14604" max="14604" width="26" style="4" customWidth="1"/>
    <col min="14605" max="14848" width="9.140625" style="4"/>
    <col min="14849" max="14849" width="5.42578125" style="4" customWidth="1"/>
    <col min="14850" max="14850" width="11.7109375" style="4" customWidth="1"/>
    <col min="14851" max="14851" width="12.42578125" style="4" customWidth="1"/>
    <col min="14852" max="14852" width="18.7109375" style="4" customWidth="1"/>
    <col min="14853" max="14853" width="11" style="4" customWidth="1"/>
    <col min="14854" max="14854" width="1.28515625" style="4" customWidth="1"/>
    <col min="14855" max="14855" width="9" style="4" customWidth="1"/>
    <col min="14856" max="14856" width="11.28515625" style="4" customWidth="1"/>
    <col min="14857" max="14857" width="12.42578125" style="4" customWidth="1"/>
    <col min="14858" max="14858" width="12.5703125" style="4" customWidth="1"/>
    <col min="14859" max="14859" width="7.5703125" style="4" bestFit="1" customWidth="1"/>
    <col min="14860" max="14860" width="26" style="4" customWidth="1"/>
    <col min="14861" max="15104" width="9.140625" style="4"/>
    <col min="15105" max="15105" width="5.42578125" style="4" customWidth="1"/>
    <col min="15106" max="15106" width="11.7109375" style="4" customWidth="1"/>
    <col min="15107" max="15107" width="12.42578125" style="4" customWidth="1"/>
    <col min="15108" max="15108" width="18.7109375" style="4" customWidth="1"/>
    <col min="15109" max="15109" width="11" style="4" customWidth="1"/>
    <col min="15110" max="15110" width="1.28515625" style="4" customWidth="1"/>
    <col min="15111" max="15111" width="9" style="4" customWidth="1"/>
    <col min="15112" max="15112" width="11.28515625" style="4" customWidth="1"/>
    <col min="15113" max="15113" width="12.42578125" style="4" customWidth="1"/>
    <col min="15114" max="15114" width="12.5703125" style="4" customWidth="1"/>
    <col min="15115" max="15115" width="7.5703125" style="4" bestFit="1" customWidth="1"/>
    <col min="15116" max="15116" width="26" style="4" customWidth="1"/>
    <col min="15117" max="15360" width="9.140625" style="4"/>
    <col min="15361" max="15361" width="5.42578125" style="4" customWidth="1"/>
    <col min="15362" max="15362" width="11.7109375" style="4" customWidth="1"/>
    <col min="15363" max="15363" width="12.42578125" style="4" customWidth="1"/>
    <col min="15364" max="15364" width="18.7109375" style="4" customWidth="1"/>
    <col min="15365" max="15365" width="11" style="4" customWidth="1"/>
    <col min="15366" max="15366" width="1.28515625" style="4" customWidth="1"/>
    <col min="15367" max="15367" width="9" style="4" customWidth="1"/>
    <col min="15368" max="15368" width="11.28515625" style="4" customWidth="1"/>
    <col min="15369" max="15369" width="12.42578125" style="4" customWidth="1"/>
    <col min="15370" max="15370" width="12.5703125" style="4" customWidth="1"/>
    <col min="15371" max="15371" width="7.5703125" style="4" bestFit="1" customWidth="1"/>
    <col min="15372" max="15372" width="26" style="4" customWidth="1"/>
    <col min="15373" max="15616" width="9.140625" style="4"/>
    <col min="15617" max="15617" width="5.42578125" style="4" customWidth="1"/>
    <col min="15618" max="15618" width="11.7109375" style="4" customWidth="1"/>
    <col min="15619" max="15619" width="12.42578125" style="4" customWidth="1"/>
    <col min="15620" max="15620" width="18.7109375" style="4" customWidth="1"/>
    <col min="15621" max="15621" width="11" style="4" customWidth="1"/>
    <col min="15622" max="15622" width="1.28515625" style="4" customWidth="1"/>
    <col min="15623" max="15623" width="9" style="4" customWidth="1"/>
    <col min="15624" max="15624" width="11.28515625" style="4" customWidth="1"/>
    <col min="15625" max="15625" width="12.42578125" style="4" customWidth="1"/>
    <col min="15626" max="15626" width="12.5703125" style="4" customWidth="1"/>
    <col min="15627" max="15627" width="7.5703125" style="4" bestFit="1" customWidth="1"/>
    <col min="15628" max="15628" width="26" style="4" customWidth="1"/>
    <col min="15629" max="15872" width="9.140625" style="4"/>
    <col min="15873" max="15873" width="5.42578125" style="4" customWidth="1"/>
    <col min="15874" max="15874" width="11.7109375" style="4" customWidth="1"/>
    <col min="15875" max="15875" width="12.42578125" style="4" customWidth="1"/>
    <col min="15876" max="15876" width="18.7109375" style="4" customWidth="1"/>
    <col min="15877" max="15877" width="11" style="4" customWidth="1"/>
    <col min="15878" max="15878" width="1.28515625" style="4" customWidth="1"/>
    <col min="15879" max="15879" width="9" style="4" customWidth="1"/>
    <col min="15880" max="15880" width="11.28515625" style="4" customWidth="1"/>
    <col min="15881" max="15881" width="12.42578125" style="4" customWidth="1"/>
    <col min="15882" max="15882" width="12.5703125" style="4" customWidth="1"/>
    <col min="15883" max="15883" width="7.5703125" style="4" bestFit="1" customWidth="1"/>
    <col min="15884" max="15884" width="26" style="4" customWidth="1"/>
    <col min="15885" max="16128" width="9.140625" style="4"/>
    <col min="16129" max="16129" width="5.42578125" style="4" customWidth="1"/>
    <col min="16130" max="16130" width="11.7109375" style="4" customWidth="1"/>
    <col min="16131" max="16131" width="12.42578125" style="4" customWidth="1"/>
    <col min="16132" max="16132" width="18.7109375" style="4" customWidth="1"/>
    <col min="16133" max="16133" width="11" style="4" customWidth="1"/>
    <col min="16134" max="16134" width="1.28515625" style="4" customWidth="1"/>
    <col min="16135" max="16135" width="9" style="4" customWidth="1"/>
    <col min="16136" max="16136" width="11.28515625" style="4" customWidth="1"/>
    <col min="16137" max="16137" width="12.42578125" style="4" customWidth="1"/>
    <col min="16138" max="16138" width="12.5703125" style="4" customWidth="1"/>
    <col min="16139" max="16139" width="7.5703125" style="4" bestFit="1" customWidth="1"/>
    <col min="16140" max="16140" width="26" style="4" customWidth="1"/>
    <col min="16141" max="16384" width="9.140625" style="4"/>
  </cols>
  <sheetData>
    <row r="1" spans="1:16" ht="18.75" customHeight="1" x14ac:dyDescent="0.2">
      <c r="A1" s="485" t="s">
        <v>30</v>
      </c>
      <c r="B1" s="486"/>
      <c r="C1" s="486"/>
      <c r="D1" s="486"/>
      <c r="E1" s="486"/>
      <c r="F1" s="486"/>
      <c r="G1" s="486"/>
      <c r="H1" s="486"/>
      <c r="I1" s="487" t="s">
        <v>4567</v>
      </c>
      <c r="J1" s="487"/>
      <c r="K1" s="487"/>
      <c r="L1" s="488"/>
      <c r="M1" s="300"/>
      <c r="N1" s="300"/>
    </row>
    <row r="2" spans="1:16" ht="17.25" customHeight="1" thickBot="1" x14ac:dyDescent="0.25">
      <c r="A2" s="489" t="s">
        <v>21</v>
      </c>
      <c r="B2" s="490"/>
      <c r="C2" s="490"/>
      <c r="D2" s="490"/>
      <c r="E2" s="490"/>
      <c r="F2" s="490"/>
      <c r="G2" s="490"/>
      <c r="H2" s="490"/>
      <c r="I2" s="491"/>
      <c r="J2" s="491"/>
      <c r="K2" s="491"/>
      <c r="L2" s="492"/>
    </row>
    <row r="3" spans="1:16" ht="15.75" customHeight="1" x14ac:dyDescent="0.2">
      <c r="A3" s="493" t="s">
        <v>4568</v>
      </c>
      <c r="B3" s="494"/>
      <c r="C3" s="494"/>
      <c r="D3" s="494"/>
      <c r="E3" s="494"/>
      <c r="F3" s="494"/>
      <c r="G3" s="494"/>
      <c r="H3" s="494"/>
      <c r="I3" s="495" t="s">
        <v>63</v>
      </c>
      <c r="J3" s="496"/>
      <c r="K3" s="497"/>
      <c r="L3" s="271" t="s">
        <v>7</v>
      </c>
    </row>
    <row r="4" spans="1:16" s="3" customFormat="1" ht="30" customHeight="1" x14ac:dyDescent="0.2">
      <c r="A4" s="498" t="s">
        <v>4559</v>
      </c>
      <c r="B4" s="499"/>
      <c r="C4" s="499"/>
      <c r="D4" s="499"/>
      <c r="E4" s="499"/>
      <c r="F4" s="499"/>
      <c r="G4" s="499"/>
      <c r="H4" s="500"/>
      <c r="I4" s="272" t="s">
        <v>5</v>
      </c>
      <c r="J4" s="501"/>
      <c r="K4" s="502"/>
      <c r="L4" s="273"/>
    </row>
    <row r="5" spans="1:16" ht="19.5" customHeight="1" x14ac:dyDescent="0.25">
      <c r="A5" s="503"/>
      <c r="B5" s="504"/>
      <c r="C5" s="504"/>
      <c r="D5" s="504"/>
      <c r="E5" s="504"/>
      <c r="F5" s="504"/>
      <c r="G5" s="504"/>
      <c r="H5" s="504"/>
      <c r="I5" s="274" t="s">
        <v>18</v>
      </c>
      <c r="J5" s="505"/>
      <c r="K5" s="506"/>
      <c r="L5" s="275" t="s">
        <v>4569</v>
      </c>
    </row>
    <row r="6" spans="1:16" ht="16.5" thickBot="1" x14ac:dyDescent="0.3">
      <c r="A6" s="507" t="s">
        <v>4570</v>
      </c>
      <c r="B6" s="508"/>
      <c r="C6" s="508"/>
      <c r="D6" s="509"/>
      <c r="E6" s="509"/>
      <c r="F6" s="509"/>
      <c r="G6" s="509"/>
      <c r="H6" s="509"/>
      <c r="I6" s="295" t="s">
        <v>4571</v>
      </c>
      <c r="J6" s="510" t="str">
        <f>H25</f>
        <v xml:space="preserve"> </v>
      </c>
      <c r="K6" s="511"/>
      <c r="L6" s="276"/>
    </row>
    <row r="7" spans="1:16" x14ac:dyDescent="0.2">
      <c r="A7" s="512"/>
      <c r="B7" s="513"/>
      <c r="C7" s="513"/>
      <c r="D7" s="513"/>
      <c r="E7" s="513"/>
      <c r="F7" s="513"/>
      <c r="G7" s="513"/>
      <c r="H7" s="513"/>
      <c r="I7" s="513"/>
      <c r="J7" s="513"/>
      <c r="K7" s="513"/>
      <c r="L7" s="514"/>
    </row>
    <row r="8" spans="1:16" s="277" customFormat="1" x14ac:dyDescent="0.2">
      <c r="A8" s="515" t="s">
        <v>22</v>
      </c>
      <c r="B8" s="517" t="s">
        <v>23</v>
      </c>
      <c r="C8" s="517" t="s">
        <v>33</v>
      </c>
      <c r="D8" s="519" t="s">
        <v>34</v>
      </c>
      <c r="E8" s="520"/>
      <c r="F8" s="521"/>
      <c r="G8" s="517" t="s">
        <v>4572</v>
      </c>
      <c r="H8" s="525" t="s">
        <v>4573</v>
      </c>
      <c r="I8" s="519" t="s">
        <v>4574</v>
      </c>
      <c r="J8" s="521"/>
      <c r="K8" s="527" t="s">
        <v>4575</v>
      </c>
      <c r="L8" s="529" t="s">
        <v>4576</v>
      </c>
    </row>
    <row r="9" spans="1:16" s="277" customFormat="1" x14ac:dyDescent="0.2">
      <c r="A9" s="516"/>
      <c r="B9" s="518"/>
      <c r="C9" s="518"/>
      <c r="D9" s="522"/>
      <c r="E9" s="523"/>
      <c r="F9" s="524"/>
      <c r="G9" s="518"/>
      <c r="H9" s="526"/>
      <c r="I9" s="278" t="s">
        <v>24</v>
      </c>
      <c r="J9" s="278" t="s">
        <v>25</v>
      </c>
      <c r="K9" s="528"/>
      <c r="L9" s="530"/>
    </row>
    <row r="10" spans="1:16" ht="20.100000000000001" customHeight="1" x14ac:dyDescent="0.2">
      <c r="A10" s="279">
        <v>1</v>
      </c>
      <c r="B10" s="296" t="str">
        <f>IF('LEAVE Jan 2019-Dec 2019'!$S9="ΓΛ44Β",'LEAVE Jan 2019-Dec 2019'!B9,"")</f>
        <v/>
      </c>
      <c r="C10" s="296" t="str">
        <f>IF('LEAVE Jan 2019-Dec 2019'!$S9="ΓΛ44Β",'LEAVE Jan 2019-Dec 2019'!C9,"")</f>
        <v/>
      </c>
      <c r="D10" s="412" t="str">
        <f>IF('LEAVE Jan 2019-Dec 2019'!$S9="ΓΛ44Β",'LEAVE Jan 2019-Dec 2019'!D9,"")</f>
        <v/>
      </c>
      <c r="E10" s="413"/>
      <c r="F10" s="414"/>
      <c r="G10" s="297" t="str">
        <f>IF(OR(B10&lt;&gt;"",D10&lt;&gt;""),1324,"")</f>
        <v/>
      </c>
      <c r="H10" s="298" t="str">
        <f>IF(G10&lt;&gt;"",'LEAVE Jan 2019-Dec 2019'!N9,"")</f>
        <v/>
      </c>
      <c r="I10" s="280"/>
      <c r="J10" s="280"/>
      <c r="K10" s="281" t="str">
        <f>IF(( I10&gt;39447),"Ευρώ",IF(I10&gt;33328,"Λίρες"," "))</f>
        <v xml:space="preserve"> </v>
      </c>
      <c r="L10" s="282"/>
      <c r="O10" s="283"/>
      <c r="P10" s="284"/>
    </row>
    <row r="11" spans="1:16" ht="20.100000000000001" customHeight="1" x14ac:dyDescent="0.2">
      <c r="A11" s="285">
        <v>2</v>
      </c>
      <c r="B11" s="296" t="str">
        <f>IF('LEAVE Jan 2019-Dec 2019'!$S10="ΓΛ44Β",'LEAVE Jan 2019-Dec 2019'!B10,"")</f>
        <v/>
      </c>
      <c r="C11" s="296" t="str">
        <f>IF('LEAVE Jan 2019-Dec 2019'!$S10="ΓΛ44Β",'LEAVE Jan 2019-Dec 2019'!C10,"")</f>
        <v/>
      </c>
      <c r="D11" s="417" t="str">
        <f>IF('LEAVE Jan 2019-Dec 2019'!$S10="ΓΛ44Β",'LEAVE Jan 2019-Dec 2019'!D10,"")</f>
        <v/>
      </c>
      <c r="E11" s="418"/>
      <c r="F11" s="419"/>
      <c r="G11" s="297" t="str">
        <f t="shared" ref="G11:G24" si="0">IF(OR(B11&lt;&gt;"",D11&lt;&gt;""),1324,"")</f>
        <v/>
      </c>
      <c r="H11" s="298" t="str">
        <f>IF(G11&lt;&gt;"",'LEAVE Jan 2019-Dec 2019'!N10,"")</f>
        <v/>
      </c>
      <c r="I11" s="280"/>
      <c r="J11" s="280"/>
      <c r="K11" s="286" t="str">
        <f t="shared" ref="K11:K24" si="1">IF(( I11&gt;39447),"Ευρώ",IF(I11&gt;33328,"Λίρες"," "))</f>
        <v xml:space="preserve"> </v>
      </c>
      <c r="L11" s="287"/>
    </row>
    <row r="12" spans="1:16" ht="20.100000000000001" customHeight="1" x14ac:dyDescent="0.2">
      <c r="A12" s="285">
        <v>3</v>
      </c>
      <c r="B12" s="296" t="str">
        <f>IF('LEAVE Jan 2019-Dec 2019'!$S11="ΓΛ44Β",'LEAVE Jan 2019-Dec 2019'!B11,"")</f>
        <v/>
      </c>
      <c r="C12" s="296" t="str">
        <f>IF('LEAVE Jan 2019-Dec 2019'!$S11="ΓΛ44Β",'LEAVE Jan 2019-Dec 2019'!C11,"")</f>
        <v/>
      </c>
      <c r="D12" s="417" t="str">
        <f>IF('LEAVE Jan 2019-Dec 2019'!$S11="ΓΛ44Β",'LEAVE Jan 2019-Dec 2019'!D11,"")</f>
        <v/>
      </c>
      <c r="E12" s="418"/>
      <c r="F12" s="419"/>
      <c r="G12" s="297" t="str">
        <f t="shared" si="0"/>
        <v/>
      </c>
      <c r="H12" s="298" t="str">
        <f>IF(G12&lt;&gt;"",'LEAVE Jan 2019-Dec 2019'!N11,"")</f>
        <v/>
      </c>
      <c r="I12" s="280"/>
      <c r="J12" s="280"/>
      <c r="K12" s="286" t="str">
        <f t="shared" si="1"/>
        <v xml:space="preserve"> </v>
      </c>
      <c r="L12" s="287"/>
    </row>
    <row r="13" spans="1:16" ht="20.100000000000001" customHeight="1" x14ac:dyDescent="0.2">
      <c r="A13" s="285">
        <v>4</v>
      </c>
      <c r="B13" s="296" t="str">
        <f>IF('LEAVE Jan 2019-Dec 2019'!$S12="ΓΛ44Β",'LEAVE Jan 2019-Dec 2019'!B12,"")</f>
        <v/>
      </c>
      <c r="C13" s="296" t="str">
        <f>IF('LEAVE Jan 2019-Dec 2019'!$S12="ΓΛ44Β",'LEAVE Jan 2019-Dec 2019'!C12,"")</f>
        <v/>
      </c>
      <c r="D13" s="417" t="str">
        <f>IF('LEAVE Jan 2019-Dec 2019'!$S12="ΓΛ44Β",'LEAVE Jan 2019-Dec 2019'!D12,"")</f>
        <v/>
      </c>
      <c r="E13" s="418"/>
      <c r="F13" s="419"/>
      <c r="G13" s="297" t="str">
        <f t="shared" si="0"/>
        <v/>
      </c>
      <c r="H13" s="298" t="str">
        <f>IF(G13&lt;&gt;"",'LEAVE Jan 2019-Dec 2019'!N12,"")</f>
        <v/>
      </c>
      <c r="I13" s="280"/>
      <c r="J13" s="280"/>
      <c r="K13" s="286" t="str">
        <f t="shared" si="1"/>
        <v xml:space="preserve"> </v>
      </c>
      <c r="L13" s="287"/>
    </row>
    <row r="14" spans="1:16" ht="20.100000000000001" customHeight="1" x14ac:dyDescent="0.2">
      <c r="A14" s="285">
        <v>5</v>
      </c>
      <c r="B14" s="296" t="str">
        <f>IF('LEAVE Jan 2019-Dec 2019'!$S13="ΓΛ44Β",'LEAVE Jan 2019-Dec 2019'!B13,"")</f>
        <v/>
      </c>
      <c r="C14" s="296" t="str">
        <f>IF('LEAVE Jan 2019-Dec 2019'!$S13="ΓΛ44Β",'LEAVE Jan 2019-Dec 2019'!C13,"")</f>
        <v/>
      </c>
      <c r="D14" s="417" t="str">
        <f>IF('LEAVE Jan 2019-Dec 2019'!$S13="ΓΛ44Β",'LEAVE Jan 2019-Dec 2019'!D13,"")</f>
        <v/>
      </c>
      <c r="E14" s="418"/>
      <c r="F14" s="419"/>
      <c r="G14" s="297" t="str">
        <f t="shared" si="0"/>
        <v/>
      </c>
      <c r="H14" s="298" t="str">
        <f>IF(G14&lt;&gt;"",'LEAVE Jan 2019-Dec 2019'!N13,"")</f>
        <v/>
      </c>
      <c r="I14" s="280"/>
      <c r="J14" s="280"/>
      <c r="K14" s="286" t="str">
        <f t="shared" si="1"/>
        <v xml:space="preserve"> </v>
      </c>
      <c r="L14" s="287"/>
    </row>
    <row r="15" spans="1:16" ht="20.100000000000001" customHeight="1" x14ac:dyDescent="0.2">
      <c r="A15" s="285">
        <v>6</v>
      </c>
      <c r="B15" s="296" t="str">
        <f>IF('LEAVE Jan 2019-Dec 2019'!$S14="ΓΛ44Β",'LEAVE Jan 2019-Dec 2019'!B14,"")</f>
        <v/>
      </c>
      <c r="C15" s="296" t="str">
        <f>IF('LEAVE Jan 2019-Dec 2019'!$S14="ΓΛ44Β",'LEAVE Jan 2019-Dec 2019'!C14,"")</f>
        <v/>
      </c>
      <c r="D15" s="417" t="str">
        <f>IF('LEAVE Jan 2019-Dec 2019'!$S14="ΓΛ44Β",'LEAVE Jan 2019-Dec 2019'!D14,"")</f>
        <v/>
      </c>
      <c r="E15" s="418"/>
      <c r="F15" s="419"/>
      <c r="G15" s="297" t="str">
        <f t="shared" si="0"/>
        <v/>
      </c>
      <c r="H15" s="298" t="str">
        <f>IF(G15&lt;&gt;"",'LEAVE Jan 2019-Dec 2019'!N14,"")</f>
        <v/>
      </c>
      <c r="I15" s="280"/>
      <c r="J15" s="280"/>
      <c r="K15" s="286" t="str">
        <f t="shared" si="1"/>
        <v xml:space="preserve"> </v>
      </c>
      <c r="L15" s="287"/>
    </row>
    <row r="16" spans="1:16" ht="20.100000000000001" customHeight="1" x14ac:dyDescent="0.2">
      <c r="A16" s="285">
        <v>7</v>
      </c>
      <c r="B16" s="296" t="str">
        <f>IF('LEAVE Jan 2019-Dec 2019'!$S15="ΓΛ44Β",'LEAVE Jan 2019-Dec 2019'!B15,"")</f>
        <v/>
      </c>
      <c r="C16" s="296" t="str">
        <f>IF('LEAVE Jan 2019-Dec 2019'!$S15="ΓΛ44Β",'LEAVE Jan 2019-Dec 2019'!C15,"")</f>
        <v/>
      </c>
      <c r="D16" s="417" t="str">
        <f>IF('LEAVE Jan 2019-Dec 2019'!$S15="ΓΛ44Β",'LEAVE Jan 2019-Dec 2019'!D15,"")</f>
        <v/>
      </c>
      <c r="E16" s="418"/>
      <c r="F16" s="419"/>
      <c r="G16" s="297" t="str">
        <f t="shared" si="0"/>
        <v/>
      </c>
      <c r="H16" s="298" t="str">
        <f>IF(G16&lt;&gt;"",'LEAVE Jan 2019-Dec 2019'!N15,"")</f>
        <v/>
      </c>
      <c r="I16" s="280"/>
      <c r="J16" s="280"/>
      <c r="K16" s="286" t="str">
        <f t="shared" si="1"/>
        <v xml:space="preserve"> </v>
      </c>
      <c r="L16" s="287"/>
    </row>
    <row r="17" spans="1:13" ht="20.100000000000001" customHeight="1" x14ac:dyDescent="0.2">
      <c r="A17" s="285">
        <v>8</v>
      </c>
      <c r="B17" s="296" t="str">
        <f>IF('LEAVE Jan 2019-Dec 2019'!$S16="ΓΛ44Β",'LEAVE Jan 2019-Dec 2019'!B16,"")</f>
        <v/>
      </c>
      <c r="C17" s="296" t="str">
        <f>IF('LEAVE Jan 2019-Dec 2019'!$S16="ΓΛ44Β",'LEAVE Jan 2019-Dec 2019'!C16,"")</f>
        <v/>
      </c>
      <c r="D17" s="417" t="str">
        <f>IF('LEAVE Jan 2019-Dec 2019'!$S16="ΓΛ44Β",'LEAVE Jan 2019-Dec 2019'!D16,"")</f>
        <v/>
      </c>
      <c r="E17" s="418"/>
      <c r="F17" s="419"/>
      <c r="G17" s="297" t="str">
        <f t="shared" si="0"/>
        <v/>
      </c>
      <c r="H17" s="298" t="str">
        <f>IF(G17&lt;&gt;"",'LEAVE Jan 2019-Dec 2019'!N16,"")</f>
        <v/>
      </c>
      <c r="I17" s="280"/>
      <c r="J17" s="280"/>
      <c r="K17" s="286" t="str">
        <f t="shared" si="1"/>
        <v xml:space="preserve"> </v>
      </c>
      <c r="L17" s="287"/>
    </row>
    <row r="18" spans="1:13" ht="20.100000000000001" customHeight="1" x14ac:dyDescent="0.2">
      <c r="A18" s="285">
        <v>9</v>
      </c>
      <c r="B18" s="296" t="str">
        <f>IF('LEAVE Jan 2019-Dec 2019'!$S17="ΓΛ44Β",'LEAVE Jan 2019-Dec 2019'!B17,"")</f>
        <v/>
      </c>
      <c r="C18" s="296" t="str">
        <f>IF('LEAVE Jan 2019-Dec 2019'!$S17="ΓΛ44Β",'LEAVE Jan 2019-Dec 2019'!C17,"")</f>
        <v/>
      </c>
      <c r="D18" s="417" t="str">
        <f>IF('LEAVE Jan 2019-Dec 2019'!$S17="ΓΛ44Β",'LEAVE Jan 2019-Dec 2019'!D17,"")</f>
        <v/>
      </c>
      <c r="E18" s="418"/>
      <c r="F18" s="419"/>
      <c r="G18" s="297" t="str">
        <f t="shared" si="0"/>
        <v/>
      </c>
      <c r="H18" s="298" t="str">
        <f>IF(G18&lt;&gt;"",'LEAVE Jan 2019-Dec 2019'!N17,"")</f>
        <v/>
      </c>
      <c r="I18" s="280"/>
      <c r="J18" s="280"/>
      <c r="K18" s="286" t="str">
        <f t="shared" si="1"/>
        <v xml:space="preserve"> </v>
      </c>
      <c r="L18" s="287"/>
    </row>
    <row r="19" spans="1:13" ht="20.100000000000001" customHeight="1" x14ac:dyDescent="0.2">
      <c r="A19" s="285">
        <v>10</v>
      </c>
      <c r="B19" s="296" t="str">
        <f>IF('LEAVE Jan 2019-Dec 2019'!$S18="ΓΛ44Β",'LEAVE Jan 2019-Dec 2019'!B18,"")</f>
        <v/>
      </c>
      <c r="C19" s="296" t="str">
        <f>IF('LEAVE Jan 2019-Dec 2019'!$S18="ΓΛ44Β",'LEAVE Jan 2019-Dec 2019'!C18,"")</f>
        <v/>
      </c>
      <c r="D19" s="417" t="str">
        <f>IF('LEAVE Jan 2019-Dec 2019'!$S18="ΓΛ44Β",'LEAVE Jan 2019-Dec 2019'!D18,"")</f>
        <v/>
      </c>
      <c r="E19" s="418"/>
      <c r="F19" s="419"/>
      <c r="G19" s="297" t="str">
        <f t="shared" si="0"/>
        <v/>
      </c>
      <c r="H19" s="298" t="str">
        <f>IF(G19&lt;&gt;"",'LEAVE Jan 2019-Dec 2019'!N18,"")</f>
        <v/>
      </c>
      <c r="I19" s="280"/>
      <c r="J19" s="280"/>
      <c r="K19" s="286" t="str">
        <f t="shared" si="1"/>
        <v xml:space="preserve"> </v>
      </c>
      <c r="L19" s="287"/>
    </row>
    <row r="20" spans="1:13" ht="20.100000000000001" customHeight="1" x14ac:dyDescent="0.2">
      <c r="A20" s="285">
        <v>11</v>
      </c>
      <c r="B20" s="296" t="str">
        <f>IF('LEAVE Jan 2019-Dec 2019'!$S19="ΓΛ44Β",'LEAVE Jan 2019-Dec 2019'!B19,"")</f>
        <v/>
      </c>
      <c r="C20" s="296" t="str">
        <f>IF('LEAVE Jan 2019-Dec 2019'!$S19="ΓΛ44Β",'LEAVE Jan 2019-Dec 2019'!C19,"")</f>
        <v/>
      </c>
      <c r="D20" s="417" t="str">
        <f>IF('LEAVE Jan 2019-Dec 2019'!$S19="ΓΛ44Β",'LEAVE Jan 2019-Dec 2019'!D19,"")</f>
        <v/>
      </c>
      <c r="E20" s="418"/>
      <c r="F20" s="419"/>
      <c r="G20" s="297" t="str">
        <f t="shared" si="0"/>
        <v/>
      </c>
      <c r="H20" s="298" t="str">
        <f>IF(G20&lt;&gt;"",'LEAVE Jan 2019-Dec 2019'!N19,"")</f>
        <v/>
      </c>
      <c r="I20" s="280"/>
      <c r="J20" s="280"/>
      <c r="K20" s="286" t="str">
        <f t="shared" si="1"/>
        <v xml:space="preserve"> </v>
      </c>
      <c r="L20" s="287"/>
    </row>
    <row r="21" spans="1:13" ht="20.100000000000001" customHeight="1" x14ac:dyDescent="0.2">
      <c r="A21" s="285">
        <v>12</v>
      </c>
      <c r="B21" s="296" t="str">
        <f>IF('LEAVE Jan 2019-Dec 2019'!$S20="ΓΛ44Β",'LEAVE Jan 2019-Dec 2019'!B20,"")</f>
        <v/>
      </c>
      <c r="C21" s="296" t="str">
        <f>IF('LEAVE Jan 2019-Dec 2019'!$S20="ΓΛ44Β",'LEAVE Jan 2019-Dec 2019'!C20,"")</f>
        <v/>
      </c>
      <c r="D21" s="417" t="str">
        <f>IF('LEAVE Jan 2019-Dec 2019'!$S20="ΓΛ44Β",'LEAVE Jan 2019-Dec 2019'!D20,"")</f>
        <v/>
      </c>
      <c r="E21" s="418"/>
      <c r="F21" s="419"/>
      <c r="G21" s="297" t="str">
        <f t="shared" si="0"/>
        <v/>
      </c>
      <c r="H21" s="298" t="str">
        <f>IF(G21&lt;&gt;"",'LEAVE Jan 2019-Dec 2019'!N20,"")</f>
        <v/>
      </c>
      <c r="I21" s="280"/>
      <c r="J21" s="280"/>
      <c r="K21" s="286" t="str">
        <f t="shared" si="1"/>
        <v xml:space="preserve"> </v>
      </c>
      <c r="L21" s="287"/>
    </row>
    <row r="22" spans="1:13" ht="20.100000000000001" customHeight="1" x14ac:dyDescent="0.2">
      <c r="A22" s="285">
        <v>13</v>
      </c>
      <c r="B22" s="296" t="str">
        <f>IF('LEAVE Jan 2019-Dec 2019'!$S21="ΓΛ44Β",'LEAVE Jan 2019-Dec 2019'!B21,"")</f>
        <v/>
      </c>
      <c r="C22" s="296" t="str">
        <f>IF('LEAVE Jan 2019-Dec 2019'!$S21="ΓΛ44Β",'LEAVE Jan 2019-Dec 2019'!C21,"")</f>
        <v/>
      </c>
      <c r="D22" s="417" t="str">
        <f>IF('LEAVE Jan 2019-Dec 2019'!$S21="ΓΛ44Β",'LEAVE Jan 2019-Dec 2019'!D21,"")</f>
        <v/>
      </c>
      <c r="E22" s="418"/>
      <c r="F22" s="419"/>
      <c r="G22" s="297" t="str">
        <f t="shared" si="0"/>
        <v/>
      </c>
      <c r="H22" s="298" t="str">
        <f>IF(G22&lt;&gt;"",'LEAVE Jan 2019-Dec 2019'!N21,"")</f>
        <v/>
      </c>
      <c r="I22" s="280"/>
      <c r="J22" s="280"/>
      <c r="K22" s="286" t="str">
        <f t="shared" si="1"/>
        <v xml:space="preserve"> </v>
      </c>
      <c r="L22" s="287"/>
    </row>
    <row r="23" spans="1:13" ht="20.100000000000001" customHeight="1" x14ac:dyDescent="0.2">
      <c r="A23" s="285">
        <v>14</v>
      </c>
      <c r="B23" s="296" t="str">
        <f>IF('LEAVE Jan 2019-Dec 2019'!$S22="ΓΛ44Β",'LEAVE Jan 2019-Dec 2019'!B22,"")</f>
        <v/>
      </c>
      <c r="C23" s="296" t="str">
        <f>IF('LEAVE Jan 2019-Dec 2019'!$S22="ΓΛ44Β",'LEAVE Jan 2019-Dec 2019'!C22,"")</f>
        <v/>
      </c>
      <c r="D23" s="417" t="str">
        <f>IF('LEAVE Jan 2019-Dec 2019'!$S22="ΓΛ44Β",'LEAVE Jan 2019-Dec 2019'!D22,"")</f>
        <v/>
      </c>
      <c r="E23" s="418"/>
      <c r="F23" s="419"/>
      <c r="G23" s="297" t="str">
        <f t="shared" si="0"/>
        <v/>
      </c>
      <c r="H23" s="298" t="str">
        <f>IF(G23&lt;&gt;"",'LEAVE Jan 2019-Dec 2019'!N22,"")</f>
        <v/>
      </c>
      <c r="I23" s="280"/>
      <c r="J23" s="280"/>
      <c r="K23" s="286" t="str">
        <f t="shared" si="1"/>
        <v xml:space="preserve"> </v>
      </c>
      <c r="L23" s="287"/>
    </row>
    <row r="24" spans="1:13" ht="20.100000000000001" customHeight="1" x14ac:dyDescent="0.2">
      <c r="A24" s="288">
        <v>15</v>
      </c>
      <c r="B24" s="296" t="str">
        <f>IF('LEAVE Jan 2019-Dec 2019'!$S23="ΓΛ44Β",'LEAVE Jan 2019-Dec 2019'!B23,"")</f>
        <v/>
      </c>
      <c r="C24" s="296" t="str">
        <f>IF('LEAVE Jan 2019-Dec 2019'!$S23="ΓΛ44Β",'LEAVE Jan 2019-Dec 2019'!C23,"")</f>
        <v/>
      </c>
      <c r="D24" s="466" t="str">
        <f>IF('LEAVE Jan 2019-Dec 2019'!$S23="ΓΛ44Β",'LEAVE Jan 2019-Dec 2019'!D23,"")</f>
        <v/>
      </c>
      <c r="E24" s="467"/>
      <c r="F24" s="468"/>
      <c r="G24" s="297" t="str">
        <f t="shared" si="0"/>
        <v/>
      </c>
      <c r="H24" s="298" t="str">
        <f>IF(G24&lt;&gt;"",'LEAVE Jan 2019-Dec 2019'!N23,"")</f>
        <v/>
      </c>
      <c r="I24" s="280"/>
      <c r="J24" s="280"/>
      <c r="K24" s="289" t="str">
        <f t="shared" si="1"/>
        <v xml:space="preserve"> </v>
      </c>
      <c r="L24" s="290"/>
    </row>
    <row r="25" spans="1:13" ht="20.100000000000001" customHeight="1" thickBot="1" x14ac:dyDescent="0.25">
      <c r="A25" s="534"/>
      <c r="B25" s="535"/>
      <c r="C25" s="535"/>
      <c r="D25" s="535"/>
      <c r="E25" s="536" t="s">
        <v>4577</v>
      </c>
      <c r="F25" s="536"/>
      <c r="G25" s="537"/>
      <c r="H25" s="291" t="str">
        <f>IF(SUM(H10:H24)&lt;&gt;0,SUM(H10:H24)," ")</f>
        <v xml:space="preserve"> </v>
      </c>
      <c r="I25" s="538"/>
      <c r="J25" s="535"/>
      <c r="K25" s="535"/>
      <c r="L25" s="539"/>
      <c r="M25" s="3"/>
    </row>
    <row r="26" spans="1:13" ht="34.5" customHeight="1" x14ac:dyDescent="0.2">
      <c r="A26" s="292" t="s">
        <v>4578</v>
      </c>
      <c r="C26" s="293"/>
      <c r="F26" s="293" t="s">
        <v>4579</v>
      </c>
      <c r="J26" s="293" t="s">
        <v>4580</v>
      </c>
      <c r="K26" s="3"/>
      <c r="L26" s="294"/>
      <c r="M26" s="3"/>
    </row>
    <row r="27" spans="1:13" ht="27.75" customHeight="1" x14ac:dyDescent="0.2">
      <c r="A27" s="292" t="s">
        <v>4581</v>
      </c>
      <c r="C27" s="293"/>
      <c r="F27" s="293" t="s">
        <v>4579</v>
      </c>
      <c r="J27" s="293" t="s">
        <v>4582</v>
      </c>
      <c r="K27" s="3"/>
      <c r="L27" s="294"/>
      <c r="M27" s="3"/>
    </row>
    <row r="28" spans="1:13" ht="13.5" thickBot="1" x14ac:dyDescent="0.25">
      <c r="A28" s="531"/>
      <c r="B28" s="532"/>
      <c r="C28" s="532"/>
      <c r="D28" s="532"/>
      <c r="E28" s="532"/>
      <c r="F28" s="532"/>
      <c r="G28" s="532"/>
      <c r="H28" s="532"/>
      <c r="I28" s="532"/>
      <c r="J28" s="532"/>
      <c r="K28" s="532"/>
      <c r="L28" s="533"/>
      <c r="M28" s="3"/>
    </row>
  </sheetData>
  <sheetProtection password="EFE1" sheet="1" objects="1" scenarios="1" selectLockedCells="1"/>
  <mergeCells count="42">
    <mergeCell ref="A28:L28"/>
    <mergeCell ref="D22:F22"/>
    <mergeCell ref="D23:F23"/>
    <mergeCell ref="D24:F24"/>
    <mergeCell ref="A25:D25"/>
    <mergeCell ref="E25:G25"/>
    <mergeCell ref="I25:L25"/>
    <mergeCell ref="D21:F21"/>
    <mergeCell ref="D10:F10"/>
    <mergeCell ref="D11:F11"/>
    <mergeCell ref="D12:F12"/>
    <mergeCell ref="D13:F13"/>
    <mergeCell ref="D14:F14"/>
    <mergeCell ref="D15:F15"/>
    <mergeCell ref="D16:F16"/>
    <mergeCell ref="D17:F17"/>
    <mergeCell ref="D18:F18"/>
    <mergeCell ref="D19:F19"/>
    <mergeCell ref="D20:F20"/>
    <mergeCell ref="A7:L7"/>
    <mergeCell ref="A8:A9"/>
    <mergeCell ref="B8:B9"/>
    <mergeCell ref="C8:C9"/>
    <mergeCell ref="D8:F9"/>
    <mergeCell ref="G8:G9"/>
    <mergeCell ref="H8:H9"/>
    <mergeCell ref="I8:J8"/>
    <mergeCell ref="K8:K9"/>
    <mergeCell ref="L8:L9"/>
    <mergeCell ref="A4:H4"/>
    <mergeCell ref="J4:K4"/>
    <mergeCell ref="A5:H5"/>
    <mergeCell ref="J5:K5"/>
    <mergeCell ref="A6:C6"/>
    <mergeCell ref="D6:H6"/>
    <mergeCell ref="J6:K6"/>
    <mergeCell ref="A1:H1"/>
    <mergeCell ref="I1:L1"/>
    <mergeCell ref="A2:H2"/>
    <mergeCell ref="I2:L2"/>
    <mergeCell ref="A3:H3"/>
    <mergeCell ref="I3:K3"/>
  </mergeCells>
  <conditionalFormatting sqref="H25">
    <cfRule type="cellIs" dxfId="712" priority="9" stopIfTrue="1" operator="equal">
      <formula>0</formula>
    </cfRule>
  </conditionalFormatting>
  <conditionalFormatting sqref="H8:H9">
    <cfRule type="expression" dxfId="711" priority="8" stopIfTrue="1">
      <formula>(SUM(H10:H24)&lt;&gt;0)</formula>
    </cfRule>
  </conditionalFormatting>
  <conditionalFormatting sqref="J9">
    <cfRule type="expression" dxfId="710" priority="7" stopIfTrue="1">
      <formula>(SUM(J10:J25)&lt;&gt;0)</formula>
    </cfRule>
  </conditionalFormatting>
  <conditionalFormatting sqref="I9">
    <cfRule type="expression" dxfId="709" priority="6" stopIfTrue="1">
      <formula>(SUM(I10:I25)&lt;&gt;0)</formula>
    </cfRule>
  </conditionalFormatting>
  <conditionalFormatting sqref="L8:L9">
    <cfRule type="expression" dxfId="708" priority="5" stopIfTrue="1">
      <formula>(SUM(I10:I25)&lt;&gt;0)</formula>
    </cfRule>
  </conditionalFormatting>
  <conditionalFormatting sqref="G8:G9 B8:C8">
    <cfRule type="expression" dxfId="707" priority="4" stopIfTrue="1">
      <formula>(SUM(B10:B24)&lt;&gt;0)</formula>
    </cfRule>
  </conditionalFormatting>
  <conditionalFormatting sqref="K8:K9">
    <cfRule type="expression" dxfId="706" priority="3" stopIfTrue="1">
      <formula>(SUM(I10:I24)&lt;&gt;0)</formula>
    </cfRule>
  </conditionalFormatting>
  <conditionalFormatting sqref="D8">
    <cfRule type="expression" dxfId="705" priority="2" stopIfTrue="1">
      <formula>(SUM(C10:C24)&lt;&gt;0)</formula>
    </cfRule>
  </conditionalFormatting>
  <conditionalFormatting sqref="M10:M24">
    <cfRule type="notContainsBlanks" dxfId="704" priority="1">
      <formula>LEN(TRIM(M10))&gt;0</formula>
    </cfRule>
  </conditionalFormatting>
  <dataValidations count="12">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0:C24" xr:uid="{00000000-0002-0000-0200-000000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0:D24" xr:uid="{00000000-0002-0000-0200-000001000000}"/>
    <dataValidation type="date" allowBlank="1" showInputMessage="1" showErrorMessage="1" error="Εισάξτε ημερομηνία από 1/3/2019-31/12/2019" prompt="Εισάξτε ημερομηνία από 1/3/2019-31/12/2019" sqref="I10:I24" xr:uid="{00000000-0002-0000-0200-000002000000}">
      <formula1>43525</formula1>
      <formula2>43830</formula2>
    </dataValidation>
    <dataValidation type="date" allowBlank="1" showInputMessage="1" showErrorMessage="1" error="Εισάξτε ημερομηνία από 1/3/2019-31/12/2019" sqref="J10:J24" xr:uid="{00000000-0002-0000-0200-000003000000}">
      <formula1>43525</formula1>
      <formula2>43830</formula2>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 sqref="WVJ983050:WVJ98306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xr:uid="{00000000-0002-0000-0200-000004000000}">
      <formula1>10</formula1>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Καταχωρίστε τον Αριθμό Δελτίου Ταυτότητας του υπαλλήλου." sqref="WVK983050:WVK983064 IY10:IY24 SU10:SU24 ACQ10:ACQ24 AMM10:AMM24 AWI10:AWI24 BGE10:BGE24 BQA10:BQA24 BZW10:BZW24 CJS10:CJS24 CTO10:CTO24 DDK10:DDK24 DNG10:DNG24 DXC10:DXC24 EGY10:EGY24 EQU10:EQU24 FAQ10:FAQ24 FKM10:FKM24 FUI10:FUI24 GEE10:GEE24 GOA10:GOA24 GXW10:GXW24 HHS10:HHS24 HRO10:HRO24 IBK10:IBK24 ILG10:ILG24 IVC10:IVC24 JEY10:JEY24 JOU10:JOU24 JYQ10:JYQ24 KIM10:KIM24 KSI10:KSI24 LCE10:LCE24 LMA10:LMA24 LVW10:LVW24 MFS10:MFS24 MPO10:MPO24 MZK10:MZK24 NJG10:NJG24 NTC10:NTC24 OCY10:OCY24 OMU10:OMU24 OWQ10:OWQ24 PGM10:PGM24 PQI10:PQI24 QAE10:QAE24 QKA10:QKA24 QTW10:QTW24 RDS10:RDS24 RNO10:RNO24 RXK10:RXK24 SHG10:SHG24 SRC10:SRC24 TAY10:TAY24 TKU10:TKU24 TUQ10:TUQ24 UEM10:UEM24 UOI10:UOI24 UYE10:UYE24 VIA10:VIA24 VRW10:VRW24 WBS10:WBS24 WLO10:WLO24 WVK10:WVK24 C65546:C65560 IY65546:IY65560 SU65546:SU65560 ACQ65546:ACQ65560 AMM65546:AMM65560 AWI65546:AWI65560 BGE65546:BGE65560 BQA65546:BQA65560 BZW65546:BZW65560 CJS65546:CJS65560 CTO65546:CTO65560 DDK65546:DDK65560 DNG65546:DNG65560 DXC65546:DXC65560 EGY65546:EGY65560 EQU65546:EQU65560 FAQ65546:FAQ65560 FKM65546:FKM65560 FUI65546:FUI65560 GEE65546:GEE65560 GOA65546:GOA65560 GXW65546:GXW65560 HHS65546:HHS65560 HRO65546:HRO65560 IBK65546:IBK65560 ILG65546:ILG65560 IVC65546:IVC65560 JEY65546:JEY65560 JOU65546:JOU65560 JYQ65546:JYQ65560 KIM65546:KIM65560 KSI65546:KSI65560 LCE65546:LCE65560 LMA65546:LMA65560 LVW65546:LVW65560 MFS65546:MFS65560 MPO65546:MPO65560 MZK65546:MZK65560 NJG65546:NJG65560 NTC65546:NTC65560 OCY65546:OCY65560 OMU65546:OMU65560 OWQ65546:OWQ65560 PGM65546:PGM65560 PQI65546:PQI65560 QAE65546:QAE65560 QKA65546:QKA65560 QTW65546:QTW65560 RDS65546:RDS65560 RNO65546:RNO65560 RXK65546:RXK65560 SHG65546:SHG65560 SRC65546:SRC65560 TAY65546:TAY65560 TKU65546:TKU65560 TUQ65546:TUQ65560 UEM65546:UEM65560 UOI65546:UOI65560 UYE65546:UYE65560 VIA65546:VIA65560 VRW65546:VRW65560 WBS65546:WBS65560 WLO65546:WLO65560 WVK65546:WVK65560 C131082:C131096 IY131082:IY131096 SU131082:SU131096 ACQ131082:ACQ131096 AMM131082:AMM131096 AWI131082:AWI131096 BGE131082:BGE131096 BQA131082:BQA131096 BZW131082:BZW131096 CJS131082:CJS131096 CTO131082:CTO131096 DDK131082:DDK131096 DNG131082:DNG131096 DXC131082:DXC131096 EGY131082:EGY131096 EQU131082:EQU131096 FAQ131082:FAQ131096 FKM131082:FKM131096 FUI131082:FUI131096 GEE131082:GEE131096 GOA131082:GOA131096 GXW131082:GXW131096 HHS131082:HHS131096 HRO131082:HRO131096 IBK131082:IBK131096 ILG131082:ILG131096 IVC131082:IVC131096 JEY131082:JEY131096 JOU131082:JOU131096 JYQ131082:JYQ131096 KIM131082:KIM131096 KSI131082:KSI131096 LCE131082:LCE131096 LMA131082:LMA131096 LVW131082:LVW131096 MFS131082:MFS131096 MPO131082:MPO131096 MZK131082:MZK131096 NJG131082:NJG131096 NTC131082:NTC131096 OCY131082:OCY131096 OMU131082:OMU131096 OWQ131082:OWQ131096 PGM131082:PGM131096 PQI131082:PQI131096 QAE131082:QAE131096 QKA131082:QKA131096 QTW131082:QTW131096 RDS131082:RDS131096 RNO131082:RNO131096 RXK131082:RXK131096 SHG131082:SHG131096 SRC131082:SRC131096 TAY131082:TAY131096 TKU131082:TKU131096 TUQ131082:TUQ131096 UEM131082:UEM131096 UOI131082:UOI131096 UYE131082:UYE131096 VIA131082:VIA131096 VRW131082:VRW131096 WBS131082:WBS131096 WLO131082:WLO131096 WVK131082:WVK131096 C196618:C196632 IY196618:IY196632 SU196618:SU196632 ACQ196618:ACQ196632 AMM196618:AMM196632 AWI196618:AWI196632 BGE196618:BGE196632 BQA196618:BQA196632 BZW196618:BZW196632 CJS196618:CJS196632 CTO196618:CTO196632 DDK196618:DDK196632 DNG196618:DNG196632 DXC196618:DXC196632 EGY196618:EGY196632 EQU196618:EQU196632 FAQ196618:FAQ196632 FKM196618:FKM196632 FUI196618:FUI196632 GEE196618:GEE196632 GOA196618:GOA196632 GXW196618:GXW196632 HHS196618:HHS196632 HRO196618:HRO196632 IBK196618:IBK196632 ILG196618:ILG196632 IVC196618:IVC196632 JEY196618:JEY196632 JOU196618:JOU196632 JYQ196618:JYQ196632 KIM196618:KIM196632 KSI196618:KSI196632 LCE196618:LCE196632 LMA196618:LMA196632 LVW196618:LVW196632 MFS196618:MFS196632 MPO196618:MPO196632 MZK196618:MZK196632 NJG196618:NJG196632 NTC196618:NTC196632 OCY196618:OCY196632 OMU196618:OMU196632 OWQ196618:OWQ196632 PGM196618:PGM196632 PQI196618:PQI196632 QAE196618:QAE196632 QKA196618:QKA196632 QTW196618:QTW196632 RDS196618:RDS196632 RNO196618:RNO196632 RXK196618:RXK196632 SHG196618:SHG196632 SRC196618:SRC196632 TAY196618:TAY196632 TKU196618:TKU196632 TUQ196618:TUQ196632 UEM196618:UEM196632 UOI196618:UOI196632 UYE196618:UYE196632 VIA196618:VIA196632 VRW196618:VRW196632 WBS196618:WBS196632 WLO196618:WLO196632 WVK196618:WVK196632 C262154:C262168 IY262154:IY262168 SU262154:SU262168 ACQ262154:ACQ262168 AMM262154:AMM262168 AWI262154:AWI262168 BGE262154:BGE262168 BQA262154:BQA262168 BZW262154:BZW262168 CJS262154:CJS262168 CTO262154:CTO262168 DDK262154:DDK262168 DNG262154:DNG262168 DXC262154:DXC262168 EGY262154:EGY262168 EQU262154:EQU262168 FAQ262154:FAQ262168 FKM262154:FKM262168 FUI262154:FUI262168 GEE262154:GEE262168 GOA262154:GOA262168 GXW262154:GXW262168 HHS262154:HHS262168 HRO262154:HRO262168 IBK262154:IBK262168 ILG262154:ILG262168 IVC262154:IVC262168 JEY262154:JEY262168 JOU262154:JOU262168 JYQ262154:JYQ262168 KIM262154:KIM262168 KSI262154:KSI262168 LCE262154:LCE262168 LMA262154:LMA262168 LVW262154:LVW262168 MFS262154:MFS262168 MPO262154:MPO262168 MZK262154:MZK262168 NJG262154:NJG262168 NTC262154:NTC262168 OCY262154:OCY262168 OMU262154:OMU262168 OWQ262154:OWQ262168 PGM262154:PGM262168 PQI262154:PQI262168 QAE262154:QAE262168 QKA262154:QKA262168 QTW262154:QTW262168 RDS262154:RDS262168 RNO262154:RNO262168 RXK262154:RXK262168 SHG262154:SHG262168 SRC262154:SRC262168 TAY262154:TAY262168 TKU262154:TKU262168 TUQ262154:TUQ262168 UEM262154:UEM262168 UOI262154:UOI262168 UYE262154:UYE262168 VIA262154:VIA262168 VRW262154:VRW262168 WBS262154:WBS262168 WLO262154:WLO262168 WVK262154:WVK262168 C327690:C327704 IY327690:IY327704 SU327690:SU327704 ACQ327690:ACQ327704 AMM327690:AMM327704 AWI327690:AWI327704 BGE327690:BGE327704 BQA327690:BQA327704 BZW327690:BZW327704 CJS327690:CJS327704 CTO327690:CTO327704 DDK327690:DDK327704 DNG327690:DNG327704 DXC327690:DXC327704 EGY327690:EGY327704 EQU327690:EQU327704 FAQ327690:FAQ327704 FKM327690:FKM327704 FUI327690:FUI327704 GEE327690:GEE327704 GOA327690:GOA327704 GXW327690:GXW327704 HHS327690:HHS327704 HRO327690:HRO327704 IBK327690:IBK327704 ILG327690:ILG327704 IVC327690:IVC327704 JEY327690:JEY327704 JOU327690:JOU327704 JYQ327690:JYQ327704 KIM327690:KIM327704 KSI327690:KSI327704 LCE327690:LCE327704 LMA327690:LMA327704 LVW327690:LVW327704 MFS327690:MFS327704 MPO327690:MPO327704 MZK327690:MZK327704 NJG327690:NJG327704 NTC327690:NTC327704 OCY327690:OCY327704 OMU327690:OMU327704 OWQ327690:OWQ327704 PGM327690:PGM327704 PQI327690:PQI327704 QAE327690:QAE327704 QKA327690:QKA327704 QTW327690:QTW327704 RDS327690:RDS327704 RNO327690:RNO327704 RXK327690:RXK327704 SHG327690:SHG327704 SRC327690:SRC327704 TAY327690:TAY327704 TKU327690:TKU327704 TUQ327690:TUQ327704 UEM327690:UEM327704 UOI327690:UOI327704 UYE327690:UYE327704 VIA327690:VIA327704 VRW327690:VRW327704 WBS327690:WBS327704 WLO327690:WLO327704 WVK327690:WVK327704 C393226:C393240 IY393226:IY393240 SU393226:SU393240 ACQ393226:ACQ393240 AMM393226:AMM393240 AWI393226:AWI393240 BGE393226:BGE393240 BQA393226:BQA393240 BZW393226:BZW393240 CJS393226:CJS393240 CTO393226:CTO393240 DDK393226:DDK393240 DNG393226:DNG393240 DXC393226:DXC393240 EGY393226:EGY393240 EQU393226:EQU393240 FAQ393226:FAQ393240 FKM393226:FKM393240 FUI393226:FUI393240 GEE393226:GEE393240 GOA393226:GOA393240 GXW393226:GXW393240 HHS393226:HHS393240 HRO393226:HRO393240 IBK393226:IBK393240 ILG393226:ILG393240 IVC393226:IVC393240 JEY393226:JEY393240 JOU393226:JOU393240 JYQ393226:JYQ393240 KIM393226:KIM393240 KSI393226:KSI393240 LCE393226:LCE393240 LMA393226:LMA393240 LVW393226:LVW393240 MFS393226:MFS393240 MPO393226:MPO393240 MZK393226:MZK393240 NJG393226:NJG393240 NTC393226:NTC393240 OCY393226:OCY393240 OMU393226:OMU393240 OWQ393226:OWQ393240 PGM393226:PGM393240 PQI393226:PQI393240 QAE393226:QAE393240 QKA393226:QKA393240 QTW393226:QTW393240 RDS393226:RDS393240 RNO393226:RNO393240 RXK393226:RXK393240 SHG393226:SHG393240 SRC393226:SRC393240 TAY393226:TAY393240 TKU393226:TKU393240 TUQ393226:TUQ393240 UEM393226:UEM393240 UOI393226:UOI393240 UYE393226:UYE393240 VIA393226:VIA393240 VRW393226:VRW393240 WBS393226:WBS393240 WLO393226:WLO393240 WVK393226:WVK393240 C458762:C458776 IY458762:IY458776 SU458762:SU458776 ACQ458762:ACQ458776 AMM458762:AMM458776 AWI458762:AWI458776 BGE458762:BGE458776 BQA458762:BQA458776 BZW458762:BZW458776 CJS458762:CJS458776 CTO458762:CTO458776 DDK458762:DDK458776 DNG458762:DNG458776 DXC458762:DXC458776 EGY458762:EGY458776 EQU458762:EQU458776 FAQ458762:FAQ458776 FKM458762:FKM458776 FUI458762:FUI458776 GEE458762:GEE458776 GOA458762:GOA458776 GXW458762:GXW458776 HHS458762:HHS458776 HRO458762:HRO458776 IBK458762:IBK458776 ILG458762:ILG458776 IVC458762:IVC458776 JEY458762:JEY458776 JOU458762:JOU458776 JYQ458762:JYQ458776 KIM458762:KIM458776 KSI458762:KSI458776 LCE458762:LCE458776 LMA458762:LMA458776 LVW458762:LVW458776 MFS458762:MFS458776 MPO458762:MPO458776 MZK458762:MZK458776 NJG458762:NJG458776 NTC458762:NTC458776 OCY458762:OCY458776 OMU458762:OMU458776 OWQ458762:OWQ458776 PGM458762:PGM458776 PQI458762:PQI458776 QAE458762:QAE458776 QKA458762:QKA458776 QTW458762:QTW458776 RDS458762:RDS458776 RNO458762:RNO458776 RXK458762:RXK458776 SHG458762:SHG458776 SRC458762:SRC458776 TAY458762:TAY458776 TKU458762:TKU458776 TUQ458762:TUQ458776 UEM458762:UEM458776 UOI458762:UOI458776 UYE458762:UYE458776 VIA458762:VIA458776 VRW458762:VRW458776 WBS458762:WBS458776 WLO458762:WLO458776 WVK458762:WVK458776 C524298:C524312 IY524298:IY524312 SU524298:SU524312 ACQ524298:ACQ524312 AMM524298:AMM524312 AWI524298:AWI524312 BGE524298:BGE524312 BQA524298:BQA524312 BZW524298:BZW524312 CJS524298:CJS524312 CTO524298:CTO524312 DDK524298:DDK524312 DNG524298:DNG524312 DXC524298:DXC524312 EGY524298:EGY524312 EQU524298:EQU524312 FAQ524298:FAQ524312 FKM524298:FKM524312 FUI524298:FUI524312 GEE524298:GEE524312 GOA524298:GOA524312 GXW524298:GXW524312 HHS524298:HHS524312 HRO524298:HRO524312 IBK524298:IBK524312 ILG524298:ILG524312 IVC524298:IVC524312 JEY524298:JEY524312 JOU524298:JOU524312 JYQ524298:JYQ524312 KIM524298:KIM524312 KSI524298:KSI524312 LCE524298:LCE524312 LMA524298:LMA524312 LVW524298:LVW524312 MFS524298:MFS524312 MPO524298:MPO524312 MZK524298:MZK524312 NJG524298:NJG524312 NTC524298:NTC524312 OCY524298:OCY524312 OMU524298:OMU524312 OWQ524298:OWQ524312 PGM524298:PGM524312 PQI524298:PQI524312 QAE524298:QAE524312 QKA524298:QKA524312 QTW524298:QTW524312 RDS524298:RDS524312 RNO524298:RNO524312 RXK524298:RXK524312 SHG524298:SHG524312 SRC524298:SRC524312 TAY524298:TAY524312 TKU524298:TKU524312 TUQ524298:TUQ524312 UEM524298:UEM524312 UOI524298:UOI524312 UYE524298:UYE524312 VIA524298:VIA524312 VRW524298:VRW524312 WBS524298:WBS524312 WLO524298:WLO524312 WVK524298:WVK524312 C589834:C589848 IY589834:IY589848 SU589834:SU589848 ACQ589834:ACQ589848 AMM589834:AMM589848 AWI589834:AWI589848 BGE589834:BGE589848 BQA589834:BQA589848 BZW589834:BZW589848 CJS589834:CJS589848 CTO589834:CTO589848 DDK589834:DDK589848 DNG589834:DNG589848 DXC589834:DXC589848 EGY589834:EGY589848 EQU589834:EQU589848 FAQ589834:FAQ589848 FKM589834:FKM589848 FUI589834:FUI589848 GEE589834:GEE589848 GOA589834:GOA589848 GXW589834:GXW589848 HHS589834:HHS589848 HRO589834:HRO589848 IBK589834:IBK589848 ILG589834:ILG589848 IVC589834:IVC589848 JEY589834:JEY589848 JOU589834:JOU589848 JYQ589834:JYQ589848 KIM589834:KIM589848 KSI589834:KSI589848 LCE589834:LCE589848 LMA589834:LMA589848 LVW589834:LVW589848 MFS589834:MFS589848 MPO589834:MPO589848 MZK589834:MZK589848 NJG589834:NJG589848 NTC589834:NTC589848 OCY589834:OCY589848 OMU589834:OMU589848 OWQ589834:OWQ589848 PGM589834:PGM589848 PQI589834:PQI589848 QAE589834:QAE589848 QKA589834:QKA589848 QTW589834:QTW589848 RDS589834:RDS589848 RNO589834:RNO589848 RXK589834:RXK589848 SHG589834:SHG589848 SRC589834:SRC589848 TAY589834:TAY589848 TKU589834:TKU589848 TUQ589834:TUQ589848 UEM589834:UEM589848 UOI589834:UOI589848 UYE589834:UYE589848 VIA589834:VIA589848 VRW589834:VRW589848 WBS589834:WBS589848 WLO589834:WLO589848 WVK589834:WVK589848 C655370:C655384 IY655370:IY655384 SU655370:SU655384 ACQ655370:ACQ655384 AMM655370:AMM655384 AWI655370:AWI655384 BGE655370:BGE655384 BQA655370:BQA655384 BZW655370:BZW655384 CJS655370:CJS655384 CTO655370:CTO655384 DDK655370:DDK655384 DNG655370:DNG655384 DXC655370:DXC655384 EGY655370:EGY655384 EQU655370:EQU655384 FAQ655370:FAQ655384 FKM655370:FKM655384 FUI655370:FUI655384 GEE655370:GEE655384 GOA655370:GOA655384 GXW655370:GXW655384 HHS655370:HHS655384 HRO655370:HRO655384 IBK655370:IBK655384 ILG655370:ILG655384 IVC655370:IVC655384 JEY655370:JEY655384 JOU655370:JOU655384 JYQ655370:JYQ655384 KIM655370:KIM655384 KSI655370:KSI655384 LCE655370:LCE655384 LMA655370:LMA655384 LVW655370:LVW655384 MFS655370:MFS655384 MPO655370:MPO655384 MZK655370:MZK655384 NJG655370:NJG655384 NTC655370:NTC655384 OCY655370:OCY655384 OMU655370:OMU655384 OWQ655370:OWQ655384 PGM655370:PGM655384 PQI655370:PQI655384 QAE655370:QAE655384 QKA655370:QKA655384 QTW655370:QTW655384 RDS655370:RDS655384 RNO655370:RNO655384 RXK655370:RXK655384 SHG655370:SHG655384 SRC655370:SRC655384 TAY655370:TAY655384 TKU655370:TKU655384 TUQ655370:TUQ655384 UEM655370:UEM655384 UOI655370:UOI655384 UYE655370:UYE655384 VIA655370:VIA655384 VRW655370:VRW655384 WBS655370:WBS655384 WLO655370:WLO655384 WVK655370:WVK655384 C720906:C720920 IY720906:IY720920 SU720906:SU720920 ACQ720906:ACQ720920 AMM720906:AMM720920 AWI720906:AWI720920 BGE720906:BGE720920 BQA720906:BQA720920 BZW720906:BZW720920 CJS720906:CJS720920 CTO720906:CTO720920 DDK720906:DDK720920 DNG720906:DNG720920 DXC720906:DXC720920 EGY720906:EGY720920 EQU720906:EQU720920 FAQ720906:FAQ720920 FKM720906:FKM720920 FUI720906:FUI720920 GEE720906:GEE720920 GOA720906:GOA720920 GXW720906:GXW720920 HHS720906:HHS720920 HRO720906:HRO720920 IBK720906:IBK720920 ILG720906:ILG720920 IVC720906:IVC720920 JEY720906:JEY720920 JOU720906:JOU720920 JYQ720906:JYQ720920 KIM720906:KIM720920 KSI720906:KSI720920 LCE720906:LCE720920 LMA720906:LMA720920 LVW720906:LVW720920 MFS720906:MFS720920 MPO720906:MPO720920 MZK720906:MZK720920 NJG720906:NJG720920 NTC720906:NTC720920 OCY720906:OCY720920 OMU720906:OMU720920 OWQ720906:OWQ720920 PGM720906:PGM720920 PQI720906:PQI720920 QAE720906:QAE720920 QKA720906:QKA720920 QTW720906:QTW720920 RDS720906:RDS720920 RNO720906:RNO720920 RXK720906:RXK720920 SHG720906:SHG720920 SRC720906:SRC720920 TAY720906:TAY720920 TKU720906:TKU720920 TUQ720906:TUQ720920 UEM720906:UEM720920 UOI720906:UOI720920 UYE720906:UYE720920 VIA720906:VIA720920 VRW720906:VRW720920 WBS720906:WBS720920 WLO720906:WLO720920 WVK720906:WVK720920 C786442:C786456 IY786442:IY786456 SU786442:SU786456 ACQ786442:ACQ786456 AMM786442:AMM786456 AWI786442:AWI786456 BGE786442:BGE786456 BQA786442:BQA786456 BZW786442:BZW786456 CJS786442:CJS786456 CTO786442:CTO786456 DDK786442:DDK786456 DNG786442:DNG786456 DXC786442:DXC786456 EGY786442:EGY786456 EQU786442:EQU786456 FAQ786442:FAQ786456 FKM786442:FKM786456 FUI786442:FUI786456 GEE786442:GEE786456 GOA786442:GOA786456 GXW786442:GXW786456 HHS786442:HHS786456 HRO786442:HRO786456 IBK786442:IBK786456 ILG786442:ILG786456 IVC786442:IVC786456 JEY786442:JEY786456 JOU786442:JOU786456 JYQ786442:JYQ786456 KIM786442:KIM786456 KSI786442:KSI786456 LCE786442:LCE786456 LMA786442:LMA786456 LVW786442:LVW786456 MFS786442:MFS786456 MPO786442:MPO786456 MZK786442:MZK786456 NJG786442:NJG786456 NTC786442:NTC786456 OCY786442:OCY786456 OMU786442:OMU786456 OWQ786442:OWQ786456 PGM786442:PGM786456 PQI786442:PQI786456 QAE786442:QAE786456 QKA786442:QKA786456 QTW786442:QTW786456 RDS786442:RDS786456 RNO786442:RNO786456 RXK786442:RXK786456 SHG786442:SHG786456 SRC786442:SRC786456 TAY786442:TAY786456 TKU786442:TKU786456 TUQ786442:TUQ786456 UEM786442:UEM786456 UOI786442:UOI786456 UYE786442:UYE786456 VIA786442:VIA786456 VRW786442:VRW786456 WBS786442:WBS786456 WLO786442:WLO786456 WVK786442:WVK786456 C851978:C851992 IY851978:IY851992 SU851978:SU851992 ACQ851978:ACQ851992 AMM851978:AMM851992 AWI851978:AWI851992 BGE851978:BGE851992 BQA851978:BQA851992 BZW851978:BZW851992 CJS851978:CJS851992 CTO851978:CTO851992 DDK851978:DDK851992 DNG851978:DNG851992 DXC851978:DXC851992 EGY851978:EGY851992 EQU851978:EQU851992 FAQ851978:FAQ851992 FKM851978:FKM851992 FUI851978:FUI851992 GEE851978:GEE851992 GOA851978:GOA851992 GXW851978:GXW851992 HHS851978:HHS851992 HRO851978:HRO851992 IBK851978:IBK851992 ILG851978:ILG851992 IVC851978:IVC851992 JEY851978:JEY851992 JOU851978:JOU851992 JYQ851978:JYQ851992 KIM851978:KIM851992 KSI851978:KSI851992 LCE851978:LCE851992 LMA851978:LMA851992 LVW851978:LVW851992 MFS851978:MFS851992 MPO851978:MPO851992 MZK851978:MZK851992 NJG851978:NJG851992 NTC851978:NTC851992 OCY851978:OCY851992 OMU851978:OMU851992 OWQ851978:OWQ851992 PGM851978:PGM851992 PQI851978:PQI851992 QAE851978:QAE851992 QKA851978:QKA851992 QTW851978:QTW851992 RDS851978:RDS851992 RNO851978:RNO851992 RXK851978:RXK851992 SHG851978:SHG851992 SRC851978:SRC851992 TAY851978:TAY851992 TKU851978:TKU851992 TUQ851978:TUQ851992 UEM851978:UEM851992 UOI851978:UOI851992 UYE851978:UYE851992 VIA851978:VIA851992 VRW851978:VRW851992 WBS851978:WBS851992 WLO851978:WLO851992 WVK851978:WVK851992 C917514:C917528 IY917514:IY917528 SU917514:SU917528 ACQ917514:ACQ917528 AMM917514:AMM917528 AWI917514:AWI917528 BGE917514:BGE917528 BQA917514:BQA917528 BZW917514:BZW917528 CJS917514:CJS917528 CTO917514:CTO917528 DDK917514:DDK917528 DNG917514:DNG917528 DXC917514:DXC917528 EGY917514:EGY917528 EQU917514:EQU917528 FAQ917514:FAQ917528 FKM917514:FKM917528 FUI917514:FUI917528 GEE917514:GEE917528 GOA917514:GOA917528 GXW917514:GXW917528 HHS917514:HHS917528 HRO917514:HRO917528 IBK917514:IBK917528 ILG917514:ILG917528 IVC917514:IVC917528 JEY917514:JEY917528 JOU917514:JOU917528 JYQ917514:JYQ917528 KIM917514:KIM917528 KSI917514:KSI917528 LCE917514:LCE917528 LMA917514:LMA917528 LVW917514:LVW917528 MFS917514:MFS917528 MPO917514:MPO917528 MZK917514:MZK917528 NJG917514:NJG917528 NTC917514:NTC917528 OCY917514:OCY917528 OMU917514:OMU917528 OWQ917514:OWQ917528 PGM917514:PGM917528 PQI917514:PQI917528 QAE917514:QAE917528 QKA917514:QKA917528 QTW917514:QTW917528 RDS917514:RDS917528 RNO917514:RNO917528 RXK917514:RXK917528 SHG917514:SHG917528 SRC917514:SRC917528 TAY917514:TAY917528 TKU917514:TKU917528 TUQ917514:TUQ917528 UEM917514:UEM917528 UOI917514:UOI917528 UYE917514:UYE917528 VIA917514:VIA917528 VRW917514:VRW917528 WBS917514:WBS917528 WLO917514:WLO917528 WVK917514:WVK917528 C983050:C983064 IY983050:IY983064 SU983050:SU983064 ACQ983050:ACQ983064 AMM983050:AMM983064 AWI983050:AWI983064 BGE983050:BGE983064 BQA983050:BQA983064 BZW983050:BZW983064 CJS983050:CJS983064 CTO983050:CTO983064 DDK983050:DDK983064 DNG983050:DNG983064 DXC983050:DXC983064 EGY983050:EGY983064 EQU983050:EQU983064 FAQ983050:FAQ983064 FKM983050:FKM983064 FUI983050:FUI983064 GEE983050:GEE983064 GOA983050:GOA983064 GXW983050:GXW983064 HHS983050:HHS983064 HRO983050:HRO983064 IBK983050:IBK983064 ILG983050:ILG983064 IVC983050:IVC983064 JEY983050:JEY983064 JOU983050:JOU983064 JYQ983050:JYQ983064 KIM983050:KIM983064 KSI983050:KSI983064 LCE983050:LCE983064 LMA983050:LMA983064 LVW983050:LVW983064 MFS983050:MFS983064 MPO983050:MPO983064 MZK983050:MZK983064 NJG983050:NJG983064 NTC983050:NTC983064 OCY983050:OCY983064 OMU983050:OMU983064 OWQ983050:OWQ983064 PGM983050:PGM983064 PQI983050:PQI983064 QAE983050:QAE983064 QKA983050:QKA983064 QTW983050:QTW983064 RDS983050:RDS983064 RNO983050:RNO983064 RXK983050:RXK983064 SHG983050:SHG983064 SRC983050:SRC983064 TAY983050:TAY983064 TKU983050:TKU983064 TUQ983050:TUQ983064 UEM983050:UEM983064 UOI983050:UOI983064 UYE983050:UYE983064 VIA983050:VIA983064 VRW983050:VRW983064 WBS983050:WBS983064 WLO983050:WLO983064" xr:uid="{00000000-0002-0000-0200-000005000000}">
      <formula1>10</formula1>
    </dataValidation>
    <dataValidation type="textLength" operator="equal" allowBlank="1" showInputMessage="1" showErrorMessage="1" errorTitle="ΛΑΘΟΣ ΚΩΔΙΚΟΣ" error="Ο κωδικός επιδόματος/αποκοπής πρέπει να είναι 4ψήφιος αριθμός." promptTitle="ΚΩΔΙΚΑΣ ΕΠΙΔΟΜΑΤΟΣ/ΑΠΟΚΟΠΗΣ" prompt="Καταχωρίστε:_x000a_τον 4ψήφιο κωδικό αριθμό του επιδόματος/ αποκοπής που παρουσιάζεται στην Αναλυτική Κατάσταση Μισθολογίου ή τον κωδικό που σας έχει δοθεί από τον Κλάδο Μισθών του Γενικού Λογιστηρίου." sqref="WVO983050:WVO983064 JC10:JC24 SY10:SY24 ACU10:ACU24 AMQ10:AMQ24 AWM10:AWM24 BGI10:BGI24 BQE10:BQE24 CAA10:CAA24 CJW10:CJW24 CTS10:CTS24 DDO10:DDO24 DNK10:DNK24 DXG10:DXG24 EHC10:EHC24 EQY10:EQY24 FAU10:FAU24 FKQ10:FKQ24 FUM10:FUM24 GEI10:GEI24 GOE10:GOE24 GYA10:GYA24 HHW10:HHW24 HRS10:HRS24 IBO10:IBO24 ILK10:ILK24 IVG10:IVG24 JFC10:JFC24 JOY10:JOY24 JYU10:JYU24 KIQ10:KIQ24 KSM10:KSM24 LCI10:LCI24 LME10:LME24 LWA10:LWA24 MFW10:MFW24 MPS10:MPS24 MZO10:MZO24 NJK10:NJK24 NTG10:NTG24 ODC10:ODC24 OMY10:OMY24 OWU10:OWU24 PGQ10:PGQ24 PQM10:PQM24 QAI10:QAI24 QKE10:QKE24 QUA10:QUA24 RDW10:RDW24 RNS10:RNS24 RXO10:RXO24 SHK10:SHK24 SRG10:SRG24 TBC10:TBC24 TKY10:TKY24 TUU10:TUU24 UEQ10:UEQ24 UOM10:UOM24 UYI10:UYI24 VIE10:VIE24 VSA10:VSA24 WBW10:WBW24 WLS10:WLS24 WVO10:WVO24 G65546:G65560 JC65546:JC65560 SY65546:SY65560 ACU65546:ACU65560 AMQ65546:AMQ65560 AWM65546:AWM65560 BGI65546:BGI65560 BQE65546:BQE65560 CAA65546:CAA65560 CJW65546:CJW65560 CTS65546:CTS65560 DDO65546:DDO65560 DNK65546:DNK65560 DXG65546:DXG65560 EHC65546:EHC65560 EQY65546:EQY65560 FAU65546:FAU65560 FKQ65546:FKQ65560 FUM65546:FUM65560 GEI65546:GEI65560 GOE65546:GOE65560 GYA65546:GYA65560 HHW65546:HHW65560 HRS65546:HRS65560 IBO65546:IBO65560 ILK65546:ILK65560 IVG65546:IVG65560 JFC65546:JFC65560 JOY65546:JOY65560 JYU65546:JYU65560 KIQ65546:KIQ65560 KSM65546:KSM65560 LCI65546:LCI65560 LME65546:LME65560 LWA65546:LWA65560 MFW65546:MFW65560 MPS65546:MPS65560 MZO65546:MZO65560 NJK65546:NJK65560 NTG65546:NTG65560 ODC65546:ODC65560 OMY65546:OMY65560 OWU65546:OWU65560 PGQ65546:PGQ65560 PQM65546:PQM65560 QAI65546:QAI65560 QKE65546:QKE65560 QUA65546:QUA65560 RDW65546:RDW65560 RNS65546:RNS65560 RXO65546:RXO65560 SHK65546:SHK65560 SRG65546:SRG65560 TBC65546:TBC65560 TKY65546:TKY65560 TUU65546:TUU65560 UEQ65546:UEQ65560 UOM65546:UOM65560 UYI65546:UYI65560 VIE65546:VIE65560 VSA65546:VSA65560 WBW65546:WBW65560 WLS65546:WLS65560 WVO65546:WVO65560 G131082:G131096 JC131082:JC131096 SY131082:SY131096 ACU131082:ACU131096 AMQ131082:AMQ131096 AWM131082:AWM131096 BGI131082:BGI131096 BQE131082:BQE131096 CAA131082:CAA131096 CJW131082:CJW131096 CTS131082:CTS131096 DDO131082:DDO131096 DNK131082:DNK131096 DXG131082:DXG131096 EHC131082:EHC131096 EQY131082:EQY131096 FAU131082:FAU131096 FKQ131082:FKQ131096 FUM131082:FUM131096 GEI131082:GEI131096 GOE131082:GOE131096 GYA131082:GYA131096 HHW131082:HHW131096 HRS131082:HRS131096 IBO131082:IBO131096 ILK131082:ILK131096 IVG131082:IVG131096 JFC131082:JFC131096 JOY131082:JOY131096 JYU131082:JYU131096 KIQ131082:KIQ131096 KSM131082:KSM131096 LCI131082:LCI131096 LME131082:LME131096 LWA131082:LWA131096 MFW131082:MFW131096 MPS131082:MPS131096 MZO131082:MZO131096 NJK131082:NJK131096 NTG131082:NTG131096 ODC131082:ODC131096 OMY131082:OMY131096 OWU131082:OWU131096 PGQ131082:PGQ131096 PQM131082:PQM131096 QAI131082:QAI131096 QKE131082:QKE131096 QUA131082:QUA131096 RDW131082:RDW131096 RNS131082:RNS131096 RXO131082:RXO131096 SHK131082:SHK131096 SRG131082:SRG131096 TBC131082:TBC131096 TKY131082:TKY131096 TUU131082:TUU131096 UEQ131082:UEQ131096 UOM131082:UOM131096 UYI131082:UYI131096 VIE131082:VIE131096 VSA131082:VSA131096 WBW131082:WBW131096 WLS131082:WLS131096 WVO131082:WVO131096 G196618:G196632 JC196618:JC196632 SY196618:SY196632 ACU196618:ACU196632 AMQ196618:AMQ196632 AWM196618:AWM196632 BGI196618:BGI196632 BQE196618:BQE196632 CAA196618:CAA196632 CJW196618:CJW196632 CTS196618:CTS196632 DDO196618:DDO196632 DNK196618:DNK196632 DXG196618:DXG196632 EHC196618:EHC196632 EQY196618:EQY196632 FAU196618:FAU196632 FKQ196618:FKQ196632 FUM196618:FUM196632 GEI196618:GEI196632 GOE196618:GOE196632 GYA196618:GYA196632 HHW196618:HHW196632 HRS196618:HRS196632 IBO196618:IBO196632 ILK196618:ILK196632 IVG196618:IVG196632 JFC196618:JFC196632 JOY196618:JOY196632 JYU196618:JYU196632 KIQ196618:KIQ196632 KSM196618:KSM196632 LCI196618:LCI196632 LME196618:LME196632 LWA196618:LWA196632 MFW196618:MFW196632 MPS196618:MPS196632 MZO196618:MZO196632 NJK196618:NJK196632 NTG196618:NTG196632 ODC196618:ODC196632 OMY196618:OMY196632 OWU196618:OWU196632 PGQ196618:PGQ196632 PQM196618:PQM196632 QAI196618:QAI196632 QKE196618:QKE196632 QUA196618:QUA196632 RDW196618:RDW196632 RNS196618:RNS196632 RXO196618:RXO196632 SHK196618:SHK196632 SRG196618:SRG196632 TBC196618:TBC196632 TKY196618:TKY196632 TUU196618:TUU196632 UEQ196618:UEQ196632 UOM196618:UOM196632 UYI196618:UYI196632 VIE196618:VIE196632 VSA196618:VSA196632 WBW196618:WBW196632 WLS196618:WLS196632 WVO196618:WVO196632 G262154:G262168 JC262154:JC262168 SY262154:SY262168 ACU262154:ACU262168 AMQ262154:AMQ262168 AWM262154:AWM262168 BGI262154:BGI262168 BQE262154:BQE262168 CAA262154:CAA262168 CJW262154:CJW262168 CTS262154:CTS262168 DDO262154:DDO262168 DNK262154:DNK262168 DXG262154:DXG262168 EHC262154:EHC262168 EQY262154:EQY262168 FAU262154:FAU262168 FKQ262154:FKQ262168 FUM262154:FUM262168 GEI262154:GEI262168 GOE262154:GOE262168 GYA262154:GYA262168 HHW262154:HHW262168 HRS262154:HRS262168 IBO262154:IBO262168 ILK262154:ILK262168 IVG262154:IVG262168 JFC262154:JFC262168 JOY262154:JOY262168 JYU262154:JYU262168 KIQ262154:KIQ262168 KSM262154:KSM262168 LCI262154:LCI262168 LME262154:LME262168 LWA262154:LWA262168 MFW262154:MFW262168 MPS262154:MPS262168 MZO262154:MZO262168 NJK262154:NJK262168 NTG262154:NTG262168 ODC262154:ODC262168 OMY262154:OMY262168 OWU262154:OWU262168 PGQ262154:PGQ262168 PQM262154:PQM262168 QAI262154:QAI262168 QKE262154:QKE262168 QUA262154:QUA262168 RDW262154:RDW262168 RNS262154:RNS262168 RXO262154:RXO262168 SHK262154:SHK262168 SRG262154:SRG262168 TBC262154:TBC262168 TKY262154:TKY262168 TUU262154:TUU262168 UEQ262154:UEQ262168 UOM262154:UOM262168 UYI262154:UYI262168 VIE262154:VIE262168 VSA262154:VSA262168 WBW262154:WBW262168 WLS262154:WLS262168 WVO262154:WVO262168 G327690:G327704 JC327690:JC327704 SY327690:SY327704 ACU327690:ACU327704 AMQ327690:AMQ327704 AWM327690:AWM327704 BGI327690:BGI327704 BQE327690:BQE327704 CAA327690:CAA327704 CJW327690:CJW327704 CTS327690:CTS327704 DDO327690:DDO327704 DNK327690:DNK327704 DXG327690:DXG327704 EHC327690:EHC327704 EQY327690:EQY327704 FAU327690:FAU327704 FKQ327690:FKQ327704 FUM327690:FUM327704 GEI327690:GEI327704 GOE327690:GOE327704 GYA327690:GYA327704 HHW327690:HHW327704 HRS327690:HRS327704 IBO327690:IBO327704 ILK327690:ILK327704 IVG327690:IVG327704 JFC327690:JFC327704 JOY327690:JOY327704 JYU327690:JYU327704 KIQ327690:KIQ327704 KSM327690:KSM327704 LCI327690:LCI327704 LME327690:LME327704 LWA327690:LWA327704 MFW327690:MFW327704 MPS327690:MPS327704 MZO327690:MZO327704 NJK327690:NJK327704 NTG327690:NTG327704 ODC327690:ODC327704 OMY327690:OMY327704 OWU327690:OWU327704 PGQ327690:PGQ327704 PQM327690:PQM327704 QAI327690:QAI327704 QKE327690:QKE327704 QUA327690:QUA327704 RDW327690:RDW327704 RNS327690:RNS327704 RXO327690:RXO327704 SHK327690:SHK327704 SRG327690:SRG327704 TBC327690:TBC327704 TKY327690:TKY327704 TUU327690:TUU327704 UEQ327690:UEQ327704 UOM327690:UOM327704 UYI327690:UYI327704 VIE327690:VIE327704 VSA327690:VSA327704 WBW327690:WBW327704 WLS327690:WLS327704 WVO327690:WVO327704 G393226:G393240 JC393226:JC393240 SY393226:SY393240 ACU393226:ACU393240 AMQ393226:AMQ393240 AWM393226:AWM393240 BGI393226:BGI393240 BQE393226:BQE393240 CAA393226:CAA393240 CJW393226:CJW393240 CTS393226:CTS393240 DDO393226:DDO393240 DNK393226:DNK393240 DXG393226:DXG393240 EHC393226:EHC393240 EQY393226:EQY393240 FAU393226:FAU393240 FKQ393226:FKQ393240 FUM393226:FUM393240 GEI393226:GEI393240 GOE393226:GOE393240 GYA393226:GYA393240 HHW393226:HHW393240 HRS393226:HRS393240 IBO393226:IBO393240 ILK393226:ILK393240 IVG393226:IVG393240 JFC393226:JFC393240 JOY393226:JOY393240 JYU393226:JYU393240 KIQ393226:KIQ393240 KSM393226:KSM393240 LCI393226:LCI393240 LME393226:LME393240 LWA393226:LWA393240 MFW393226:MFW393240 MPS393226:MPS393240 MZO393226:MZO393240 NJK393226:NJK393240 NTG393226:NTG393240 ODC393226:ODC393240 OMY393226:OMY393240 OWU393226:OWU393240 PGQ393226:PGQ393240 PQM393226:PQM393240 QAI393226:QAI393240 QKE393226:QKE393240 QUA393226:QUA393240 RDW393226:RDW393240 RNS393226:RNS393240 RXO393226:RXO393240 SHK393226:SHK393240 SRG393226:SRG393240 TBC393226:TBC393240 TKY393226:TKY393240 TUU393226:TUU393240 UEQ393226:UEQ393240 UOM393226:UOM393240 UYI393226:UYI393240 VIE393226:VIE393240 VSA393226:VSA393240 WBW393226:WBW393240 WLS393226:WLS393240 WVO393226:WVO393240 G458762:G458776 JC458762:JC458776 SY458762:SY458776 ACU458762:ACU458776 AMQ458762:AMQ458776 AWM458762:AWM458776 BGI458762:BGI458776 BQE458762:BQE458776 CAA458762:CAA458776 CJW458762:CJW458776 CTS458762:CTS458776 DDO458762:DDO458776 DNK458762:DNK458776 DXG458762:DXG458776 EHC458762:EHC458776 EQY458762:EQY458776 FAU458762:FAU458776 FKQ458762:FKQ458776 FUM458762:FUM458776 GEI458762:GEI458776 GOE458762:GOE458776 GYA458762:GYA458776 HHW458762:HHW458776 HRS458762:HRS458776 IBO458762:IBO458776 ILK458762:ILK458776 IVG458762:IVG458776 JFC458762:JFC458776 JOY458762:JOY458776 JYU458762:JYU458776 KIQ458762:KIQ458776 KSM458762:KSM458776 LCI458762:LCI458776 LME458762:LME458776 LWA458762:LWA458776 MFW458762:MFW458776 MPS458762:MPS458776 MZO458762:MZO458776 NJK458762:NJK458776 NTG458762:NTG458776 ODC458762:ODC458776 OMY458762:OMY458776 OWU458762:OWU458776 PGQ458762:PGQ458776 PQM458762:PQM458776 QAI458762:QAI458776 QKE458762:QKE458776 QUA458762:QUA458776 RDW458762:RDW458776 RNS458762:RNS458776 RXO458762:RXO458776 SHK458762:SHK458776 SRG458762:SRG458776 TBC458762:TBC458776 TKY458762:TKY458776 TUU458762:TUU458776 UEQ458762:UEQ458776 UOM458762:UOM458776 UYI458762:UYI458776 VIE458762:VIE458776 VSA458762:VSA458776 WBW458762:WBW458776 WLS458762:WLS458776 WVO458762:WVO458776 G524298:G524312 JC524298:JC524312 SY524298:SY524312 ACU524298:ACU524312 AMQ524298:AMQ524312 AWM524298:AWM524312 BGI524298:BGI524312 BQE524298:BQE524312 CAA524298:CAA524312 CJW524298:CJW524312 CTS524298:CTS524312 DDO524298:DDO524312 DNK524298:DNK524312 DXG524298:DXG524312 EHC524298:EHC524312 EQY524298:EQY524312 FAU524298:FAU524312 FKQ524298:FKQ524312 FUM524298:FUM524312 GEI524298:GEI524312 GOE524298:GOE524312 GYA524298:GYA524312 HHW524298:HHW524312 HRS524298:HRS524312 IBO524298:IBO524312 ILK524298:ILK524312 IVG524298:IVG524312 JFC524298:JFC524312 JOY524298:JOY524312 JYU524298:JYU524312 KIQ524298:KIQ524312 KSM524298:KSM524312 LCI524298:LCI524312 LME524298:LME524312 LWA524298:LWA524312 MFW524298:MFW524312 MPS524298:MPS524312 MZO524298:MZO524312 NJK524298:NJK524312 NTG524298:NTG524312 ODC524298:ODC524312 OMY524298:OMY524312 OWU524298:OWU524312 PGQ524298:PGQ524312 PQM524298:PQM524312 QAI524298:QAI524312 QKE524298:QKE524312 QUA524298:QUA524312 RDW524298:RDW524312 RNS524298:RNS524312 RXO524298:RXO524312 SHK524298:SHK524312 SRG524298:SRG524312 TBC524298:TBC524312 TKY524298:TKY524312 TUU524298:TUU524312 UEQ524298:UEQ524312 UOM524298:UOM524312 UYI524298:UYI524312 VIE524298:VIE524312 VSA524298:VSA524312 WBW524298:WBW524312 WLS524298:WLS524312 WVO524298:WVO524312 G589834:G589848 JC589834:JC589848 SY589834:SY589848 ACU589834:ACU589848 AMQ589834:AMQ589848 AWM589834:AWM589848 BGI589834:BGI589848 BQE589834:BQE589848 CAA589834:CAA589848 CJW589834:CJW589848 CTS589834:CTS589848 DDO589834:DDO589848 DNK589834:DNK589848 DXG589834:DXG589848 EHC589834:EHC589848 EQY589834:EQY589848 FAU589834:FAU589848 FKQ589834:FKQ589848 FUM589834:FUM589848 GEI589834:GEI589848 GOE589834:GOE589848 GYA589834:GYA589848 HHW589834:HHW589848 HRS589834:HRS589848 IBO589834:IBO589848 ILK589834:ILK589848 IVG589834:IVG589848 JFC589834:JFC589848 JOY589834:JOY589848 JYU589834:JYU589848 KIQ589834:KIQ589848 KSM589834:KSM589848 LCI589834:LCI589848 LME589834:LME589848 LWA589834:LWA589848 MFW589834:MFW589848 MPS589834:MPS589848 MZO589834:MZO589848 NJK589834:NJK589848 NTG589834:NTG589848 ODC589834:ODC589848 OMY589834:OMY589848 OWU589834:OWU589848 PGQ589834:PGQ589848 PQM589834:PQM589848 QAI589834:QAI589848 QKE589834:QKE589848 QUA589834:QUA589848 RDW589834:RDW589848 RNS589834:RNS589848 RXO589834:RXO589848 SHK589834:SHK589848 SRG589834:SRG589848 TBC589834:TBC589848 TKY589834:TKY589848 TUU589834:TUU589848 UEQ589834:UEQ589848 UOM589834:UOM589848 UYI589834:UYI589848 VIE589834:VIE589848 VSA589834:VSA589848 WBW589834:WBW589848 WLS589834:WLS589848 WVO589834:WVO589848 G655370:G655384 JC655370:JC655384 SY655370:SY655384 ACU655370:ACU655384 AMQ655370:AMQ655384 AWM655370:AWM655384 BGI655370:BGI655384 BQE655370:BQE655384 CAA655370:CAA655384 CJW655370:CJW655384 CTS655370:CTS655384 DDO655370:DDO655384 DNK655370:DNK655384 DXG655370:DXG655384 EHC655370:EHC655384 EQY655370:EQY655384 FAU655370:FAU655384 FKQ655370:FKQ655384 FUM655370:FUM655384 GEI655370:GEI655384 GOE655370:GOE655384 GYA655370:GYA655384 HHW655370:HHW655384 HRS655370:HRS655384 IBO655370:IBO655384 ILK655370:ILK655384 IVG655370:IVG655384 JFC655370:JFC655384 JOY655370:JOY655384 JYU655370:JYU655384 KIQ655370:KIQ655384 KSM655370:KSM655384 LCI655370:LCI655384 LME655370:LME655384 LWA655370:LWA655384 MFW655370:MFW655384 MPS655370:MPS655384 MZO655370:MZO655384 NJK655370:NJK655384 NTG655370:NTG655384 ODC655370:ODC655384 OMY655370:OMY655384 OWU655370:OWU655384 PGQ655370:PGQ655384 PQM655370:PQM655384 QAI655370:QAI655384 QKE655370:QKE655384 QUA655370:QUA655384 RDW655370:RDW655384 RNS655370:RNS655384 RXO655370:RXO655384 SHK655370:SHK655384 SRG655370:SRG655384 TBC655370:TBC655384 TKY655370:TKY655384 TUU655370:TUU655384 UEQ655370:UEQ655384 UOM655370:UOM655384 UYI655370:UYI655384 VIE655370:VIE655384 VSA655370:VSA655384 WBW655370:WBW655384 WLS655370:WLS655384 WVO655370:WVO655384 G720906:G720920 JC720906:JC720920 SY720906:SY720920 ACU720906:ACU720920 AMQ720906:AMQ720920 AWM720906:AWM720920 BGI720906:BGI720920 BQE720906:BQE720920 CAA720906:CAA720920 CJW720906:CJW720920 CTS720906:CTS720920 DDO720906:DDO720920 DNK720906:DNK720920 DXG720906:DXG720920 EHC720906:EHC720920 EQY720906:EQY720920 FAU720906:FAU720920 FKQ720906:FKQ720920 FUM720906:FUM720920 GEI720906:GEI720920 GOE720906:GOE720920 GYA720906:GYA720920 HHW720906:HHW720920 HRS720906:HRS720920 IBO720906:IBO720920 ILK720906:ILK720920 IVG720906:IVG720920 JFC720906:JFC720920 JOY720906:JOY720920 JYU720906:JYU720920 KIQ720906:KIQ720920 KSM720906:KSM720920 LCI720906:LCI720920 LME720906:LME720920 LWA720906:LWA720920 MFW720906:MFW720920 MPS720906:MPS720920 MZO720906:MZO720920 NJK720906:NJK720920 NTG720906:NTG720920 ODC720906:ODC720920 OMY720906:OMY720920 OWU720906:OWU720920 PGQ720906:PGQ720920 PQM720906:PQM720920 QAI720906:QAI720920 QKE720906:QKE720920 QUA720906:QUA720920 RDW720906:RDW720920 RNS720906:RNS720920 RXO720906:RXO720920 SHK720906:SHK720920 SRG720906:SRG720920 TBC720906:TBC720920 TKY720906:TKY720920 TUU720906:TUU720920 UEQ720906:UEQ720920 UOM720906:UOM720920 UYI720906:UYI720920 VIE720906:VIE720920 VSA720906:VSA720920 WBW720906:WBW720920 WLS720906:WLS720920 WVO720906:WVO720920 G786442:G786456 JC786442:JC786456 SY786442:SY786456 ACU786442:ACU786456 AMQ786442:AMQ786456 AWM786442:AWM786456 BGI786442:BGI786456 BQE786442:BQE786456 CAA786442:CAA786456 CJW786442:CJW786456 CTS786442:CTS786456 DDO786442:DDO786456 DNK786442:DNK786456 DXG786442:DXG786456 EHC786442:EHC786456 EQY786442:EQY786456 FAU786442:FAU786456 FKQ786442:FKQ786456 FUM786442:FUM786456 GEI786442:GEI786456 GOE786442:GOE786456 GYA786442:GYA786456 HHW786442:HHW786456 HRS786442:HRS786456 IBO786442:IBO786456 ILK786442:ILK786456 IVG786442:IVG786456 JFC786442:JFC786456 JOY786442:JOY786456 JYU786442:JYU786456 KIQ786442:KIQ786456 KSM786442:KSM786456 LCI786442:LCI786456 LME786442:LME786456 LWA786442:LWA786456 MFW786442:MFW786456 MPS786442:MPS786456 MZO786442:MZO786456 NJK786442:NJK786456 NTG786442:NTG786456 ODC786442:ODC786456 OMY786442:OMY786456 OWU786442:OWU786456 PGQ786442:PGQ786456 PQM786442:PQM786456 QAI786442:QAI786456 QKE786442:QKE786456 QUA786442:QUA786456 RDW786442:RDW786456 RNS786442:RNS786456 RXO786442:RXO786456 SHK786442:SHK786456 SRG786442:SRG786456 TBC786442:TBC786456 TKY786442:TKY786456 TUU786442:TUU786456 UEQ786442:UEQ786456 UOM786442:UOM786456 UYI786442:UYI786456 VIE786442:VIE786456 VSA786442:VSA786456 WBW786442:WBW786456 WLS786442:WLS786456 WVO786442:WVO786456 G851978:G851992 JC851978:JC851992 SY851978:SY851992 ACU851978:ACU851992 AMQ851978:AMQ851992 AWM851978:AWM851992 BGI851978:BGI851992 BQE851978:BQE851992 CAA851978:CAA851992 CJW851978:CJW851992 CTS851978:CTS851992 DDO851978:DDO851992 DNK851978:DNK851992 DXG851978:DXG851992 EHC851978:EHC851992 EQY851978:EQY851992 FAU851978:FAU851992 FKQ851978:FKQ851992 FUM851978:FUM851992 GEI851978:GEI851992 GOE851978:GOE851992 GYA851978:GYA851992 HHW851978:HHW851992 HRS851978:HRS851992 IBO851978:IBO851992 ILK851978:ILK851992 IVG851978:IVG851992 JFC851978:JFC851992 JOY851978:JOY851992 JYU851978:JYU851992 KIQ851978:KIQ851992 KSM851978:KSM851992 LCI851978:LCI851992 LME851978:LME851992 LWA851978:LWA851992 MFW851978:MFW851992 MPS851978:MPS851992 MZO851978:MZO851992 NJK851978:NJK851992 NTG851978:NTG851992 ODC851978:ODC851992 OMY851978:OMY851992 OWU851978:OWU851992 PGQ851978:PGQ851992 PQM851978:PQM851992 QAI851978:QAI851992 QKE851978:QKE851992 QUA851978:QUA851992 RDW851978:RDW851992 RNS851978:RNS851992 RXO851978:RXO851992 SHK851978:SHK851992 SRG851978:SRG851992 TBC851978:TBC851992 TKY851978:TKY851992 TUU851978:TUU851992 UEQ851978:UEQ851992 UOM851978:UOM851992 UYI851978:UYI851992 VIE851978:VIE851992 VSA851978:VSA851992 WBW851978:WBW851992 WLS851978:WLS851992 WVO851978:WVO851992 G917514:G917528 JC917514:JC917528 SY917514:SY917528 ACU917514:ACU917528 AMQ917514:AMQ917528 AWM917514:AWM917528 BGI917514:BGI917528 BQE917514:BQE917528 CAA917514:CAA917528 CJW917514:CJW917528 CTS917514:CTS917528 DDO917514:DDO917528 DNK917514:DNK917528 DXG917514:DXG917528 EHC917514:EHC917528 EQY917514:EQY917528 FAU917514:FAU917528 FKQ917514:FKQ917528 FUM917514:FUM917528 GEI917514:GEI917528 GOE917514:GOE917528 GYA917514:GYA917528 HHW917514:HHW917528 HRS917514:HRS917528 IBO917514:IBO917528 ILK917514:ILK917528 IVG917514:IVG917528 JFC917514:JFC917528 JOY917514:JOY917528 JYU917514:JYU917528 KIQ917514:KIQ917528 KSM917514:KSM917528 LCI917514:LCI917528 LME917514:LME917528 LWA917514:LWA917528 MFW917514:MFW917528 MPS917514:MPS917528 MZO917514:MZO917528 NJK917514:NJK917528 NTG917514:NTG917528 ODC917514:ODC917528 OMY917514:OMY917528 OWU917514:OWU917528 PGQ917514:PGQ917528 PQM917514:PQM917528 QAI917514:QAI917528 QKE917514:QKE917528 QUA917514:QUA917528 RDW917514:RDW917528 RNS917514:RNS917528 RXO917514:RXO917528 SHK917514:SHK917528 SRG917514:SRG917528 TBC917514:TBC917528 TKY917514:TKY917528 TUU917514:TUU917528 UEQ917514:UEQ917528 UOM917514:UOM917528 UYI917514:UYI917528 VIE917514:VIE917528 VSA917514:VSA917528 WBW917514:WBW917528 WLS917514:WLS917528 WVO917514:WVO917528 G983050:G983064 JC983050:JC983064 SY983050:SY983064 ACU983050:ACU983064 AMQ983050:AMQ983064 AWM983050:AWM983064 BGI983050:BGI983064 BQE983050:BQE983064 CAA983050:CAA983064 CJW983050:CJW983064 CTS983050:CTS983064 DDO983050:DDO983064 DNK983050:DNK983064 DXG983050:DXG983064 EHC983050:EHC983064 EQY983050:EQY983064 FAU983050:FAU983064 FKQ983050:FKQ983064 FUM983050:FUM983064 GEI983050:GEI983064 GOE983050:GOE983064 GYA983050:GYA983064 HHW983050:HHW983064 HRS983050:HRS983064 IBO983050:IBO983064 ILK983050:ILK983064 IVG983050:IVG983064 JFC983050:JFC983064 JOY983050:JOY983064 JYU983050:JYU983064 KIQ983050:KIQ983064 KSM983050:KSM983064 LCI983050:LCI983064 LME983050:LME983064 LWA983050:LWA983064 MFW983050:MFW983064 MPS983050:MPS983064 MZO983050:MZO983064 NJK983050:NJK983064 NTG983050:NTG983064 ODC983050:ODC983064 OMY983050:OMY983064 OWU983050:OWU983064 PGQ983050:PGQ983064 PQM983050:PQM983064 QAI983050:QAI983064 QKE983050:QKE983064 QUA983050:QUA983064 RDW983050:RDW983064 RNS983050:RNS983064 RXO983050:RXO983064 SHK983050:SHK983064 SRG983050:SRG983064 TBC983050:TBC983064 TKY983050:TKY983064 TUU983050:TUU983064 UEQ983050:UEQ983064 UOM983050:UOM983064 UYI983050:UYI983064 VIE983050:VIE983064 VSA983050:VSA983064 WBW983050:WBW983064 WLS983050:WLS983064 G10:G24" xr:uid="{00000000-0002-0000-0200-000006000000}">
      <formula1>4</formula1>
    </dataValidation>
    <dataValidation type="date" operator="greaterThanOrEqual" allowBlank="1" showInputMessage="1" showErrorMessage="1" errorTitle="ΛΑΘΟΣ ΗΜΕΡΟΜΗΝΙΑ" error="Ελέξετε την ημερομηνία" promptTitle=" ΙΣΧΥΣ ΝΕΟΥ ΠΟΣΟΥ - ΑΠΟ" prompt="Καταχωρίστε:_x000a_την ημερομηνία (ΗΗ/ΜΜ/ΕΕ) από την οποία πρέπει να καταβάλλεται/αποκόπτεται το μηνιαίο ποσό._x000a__x000a_ΠΡΟΣΟΧΗ: Περίοδοι που αρχίζουν πρίν την 1/1/2008 δεν πρέπει να επεκτείνονται πέραν της 31/12/2007." sqref="WVQ983050:WVQ983064 JE10:JE24 TA10:TA24 ACW10:ACW24 AMS10:AMS24 AWO10:AWO24 BGK10:BGK24 BQG10:BQG24 CAC10:CAC24 CJY10:CJY24 CTU10:CTU24 DDQ10:DDQ24 DNM10:DNM24 DXI10:DXI24 EHE10:EHE24 ERA10:ERA24 FAW10:FAW24 FKS10:FKS24 FUO10:FUO24 GEK10:GEK24 GOG10:GOG24 GYC10:GYC24 HHY10:HHY24 HRU10:HRU24 IBQ10:IBQ24 ILM10:ILM24 IVI10:IVI24 JFE10:JFE24 JPA10:JPA24 JYW10:JYW24 KIS10:KIS24 KSO10:KSO24 LCK10:LCK24 LMG10:LMG24 LWC10:LWC24 MFY10:MFY24 MPU10:MPU24 MZQ10:MZQ24 NJM10:NJM24 NTI10:NTI24 ODE10:ODE24 ONA10:ONA24 OWW10:OWW24 PGS10:PGS24 PQO10:PQO24 QAK10:QAK24 QKG10:QKG24 QUC10:QUC24 RDY10:RDY24 RNU10:RNU24 RXQ10:RXQ24 SHM10:SHM24 SRI10:SRI24 TBE10:TBE24 TLA10:TLA24 TUW10:TUW24 UES10:UES24 UOO10:UOO24 UYK10:UYK24 VIG10:VIG24 VSC10:VSC24 WBY10:WBY24 WLU10:WLU24 WVQ10:WVQ24 I65546:I65560 JE65546:JE65560 TA65546:TA65560 ACW65546:ACW65560 AMS65546:AMS65560 AWO65546:AWO65560 BGK65546:BGK65560 BQG65546:BQG65560 CAC65546:CAC65560 CJY65546:CJY65560 CTU65546:CTU65560 DDQ65546:DDQ65560 DNM65546:DNM65560 DXI65546:DXI65560 EHE65546:EHE65560 ERA65546:ERA65560 FAW65546:FAW65560 FKS65546:FKS65560 FUO65546:FUO65560 GEK65546:GEK65560 GOG65546:GOG65560 GYC65546:GYC65560 HHY65546:HHY65560 HRU65546:HRU65560 IBQ65546:IBQ65560 ILM65546:ILM65560 IVI65546:IVI65560 JFE65546:JFE65560 JPA65546:JPA65560 JYW65546:JYW65560 KIS65546:KIS65560 KSO65546:KSO65560 LCK65546:LCK65560 LMG65546:LMG65560 LWC65546:LWC65560 MFY65546:MFY65560 MPU65546:MPU65560 MZQ65546:MZQ65560 NJM65546:NJM65560 NTI65546:NTI65560 ODE65546:ODE65560 ONA65546:ONA65560 OWW65546:OWW65560 PGS65546:PGS65560 PQO65546:PQO65560 QAK65546:QAK65560 QKG65546:QKG65560 QUC65546:QUC65560 RDY65546:RDY65560 RNU65546:RNU65560 RXQ65546:RXQ65560 SHM65546:SHM65560 SRI65546:SRI65560 TBE65546:TBE65560 TLA65546:TLA65560 TUW65546:TUW65560 UES65546:UES65560 UOO65546:UOO65560 UYK65546:UYK65560 VIG65546:VIG65560 VSC65546:VSC65560 WBY65546:WBY65560 WLU65546:WLU65560 WVQ65546:WVQ65560 I131082:I131096 JE131082:JE131096 TA131082:TA131096 ACW131082:ACW131096 AMS131082:AMS131096 AWO131082:AWO131096 BGK131082:BGK131096 BQG131082:BQG131096 CAC131082:CAC131096 CJY131082:CJY131096 CTU131082:CTU131096 DDQ131082:DDQ131096 DNM131082:DNM131096 DXI131082:DXI131096 EHE131082:EHE131096 ERA131082:ERA131096 FAW131082:FAW131096 FKS131082:FKS131096 FUO131082:FUO131096 GEK131082:GEK131096 GOG131082:GOG131096 GYC131082:GYC131096 HHY131082:HHY131096 HRU131082:HRU131096 IBQ131082:IBQ131096 ILM131082:ILM131096 IVI131082:IVI131096 JFE131082:JFE131096 JPA131082:JPA131096 JYW131082:JYW131096 KIS131082:KIS131096 KSO131082:KSO131096 LCK131082:LCK131096 LMG131082:LMG131096 LWC131082:LWC131096 MFY131082:MFY131096 MPU131082:MPU131096 MZQ131082:MZQ131096 NJM131082:NJM131096 NTI131082:NTI131096 ODE131082:ODE131096 ONA131082:ONA131096 OWW131082:OWW131096 PGS131082:PGS131096 PQO131082:PQO131096 QAK131082:QAK131096 QKG131082:QKG131096 QUC131082:QUC131096 RDY131082:RDY131096 RNU131082:RNU131096 RXQ131082:RXQ131096 SHM131082:SHM131096 SRI131082:SRI131096 TBE131082:TBE131096 TLA131082:TLA131096 TUW131082:TUW131096 UES131082:UES131096 UOO131082:UOO131096 UYK131082:UYK131096 VIG131082:VIG131096 VSC131082:VSC131096 WBY131082:WBY131096 WLU131082:WLU131096 WVQ131082:WVQ131096 I196618:I196632 JE196618:JE196632 TA196618:TA196632 ACW196618:ACW196632 AMS196618:AMS196632 AWO196618:AWO196632 BGK196618:BGK196632 BQG196618:BQG196632 CAC196618:CAC196632 CJY196618:CJY196632 CTU196618:CTU196632 DDQ196618:DDQ196632 DNM196618:DNM196632 DXI196618:DXI196632 EHE196618:EHE196632 ERA196618:ERA196632 FAW196618:FAW196632 FKS196618:FKS196632 FUO196618:FUO196632 GEK196618:GEK196632 GOG196618:GOG196632 GYC196618:GYC196632 HHY196618:HHY196632 HRU196618:HRU196632 IBQ196618:IBQ196632 ILM196618:ILM196632 IVI196618:IVI196632 JFE196618:JFE196632 JPA196618:JPA196632 JYW196618:JYW196632 KIS196618:KIS196632 KSO196618:KSO196632 LCK196618:LCK196632 LMG196618:LMG196632 LWC196618:LWC196632 MFY196618:MFY196632 MPU196618:MPU196632 MZQ196618:MZQ196632 NJM196618:NJM196632 NTI196618:NTI196632 ODE196618:ODE196632 ONA196618:ONA196632 OWW196618:OWW196632 PGS196618:PGS196632 PQO196618:PQO196632 QAK196618:QAK196632 QKG196618:QKG196632 QUC196618:QUC196632 RDY196618:RDY196632 RNU196618:RNU196632 RXQ196618:RXQ196632 SHM196618:SHM196632 SRI196618:SRI196632 TBE196618:TBE196632 TLA196618:TLA196632 TUW196618:TUW196632 UES196618:UES196632 UOO196618:UOO196632 UYK196618:UYK196632 VIG196618:VIG196632 VSC196618:VSC196632 WBY196618:WBY196632 WLU196618:WLU196632 WVQ196618:WVQ196632 I262154:I262168 JE262154:JE262168 TA262154:TA262168 ACW262154:ACW262168 AMS262154:AMS262168 AWO262154:AWO262168 BGK262154:BGK262168 BQG262154:BQG262168 CAC262154:CAC262168 CJY262154:CJY262168 CTU262154:CTU262168 DDQ262154:DDQ262168 DNM262154:DNM262168 DXI262154:DXI262168 EHE262154:EHE262168 ERA262154:ERA262168 FAW262154:FAW262168 FKS262154:FKS262168 FUO262154:FUO262168 GEK262154:GEK262168 GOG262154:GOG262168 GYC262154:GYC262168 HHY262154:HHY262168 HRU262154:HRU262168 IBQ262154:IBQ262168 ILM262154:ILM262168 IVI262154:IVI262168 JFE262154:JFE262168 JPA262154:JPA262168 JYW262154:JYW262168 KIS262154:KIS262168 KSO262154:KSO262168 LCK262154:LCK262168 LMG262154:LMG262168 LWC262154:LWC262168 MFY262154:MFY262168 MPU262154:MPU262168 MZQ262154:MZQ262168 NJM262154:NJM262168 NTI262154:NTI262168 ODE262154:ODE262168 ONA262154:ONA262168 OWW262154:OWW262168 PGS262154:PGS262168 PQO262154:PQO262168 QAK262154:QAK262168 QKG262154:QKG262168 QUC262154:QUC262168 RDY262154:RDY262168 RNU262154:RNU262168 RXQ262154:RXQ262168 SHM262154:SHM262168 SRI262154:SRI262168 TBE262154:TBE262168 TLA262154:TLA262168 TUW262154:TUW262168 UES262154:UES262168 UOO262154:UOO262168 UYK262154:UYK262168 VIG262154:VIG262168 VSC262154:VSC262168 WBY262154:WBY262168 WLU262154:WLU262168 WVQ262154:WVQ262168 I327690:I327704 JE327690:JE327704 TA327690:TA327704 ACW327690:ACW327704 AMS327690:AMS327704 AWO327690:AWO327704 BGK327690:BGK327704 BQG327690:BQG327704 CAC327690:CAC327704 CJY327690:CJY327704 CTU327690:CTU327704 DDQ327690:DDQ327704 DNM327690:DNM327704 DXI327690:DXI327704 EHE327690:EHE327704 ERA327690:ERA327704 FAW327690:FAW327704 FKS327690:FKS327704 FUO327690:FUO327704 GEK327690:GEK327704 GOG327690:GOG327704 GYC327690:GYC327704 HHY327690:HHY327704 HRU327690:HRU327704 IBQ327690:IBQ327704 ILM327690:ILM327704 IVI327690:IVI327704 JFE327690:JFE327704 JPA327690:JPA327704 JYW327690:JYW327704 KIS327690:KIS327704 KSO327690:KSO327704 LCK327690:LCK327704 LMG327690:LMG327704 LWC327690:LWC327704 MFY327690:MFY327704 MPU327690:MPU327704 MZQ327690:MZQ327704 NJM327690:NJM327704 NTI327690:NTI327704 ODE327690:ODE327704 ONA327690:ONA327704 OWW327690:OWW327704 PGS327690:PGS327704 PQO327690:PQO327704 QAK327690:QAK327704 QKG327690:QKG327704 QUC327690:QUC327704 RDY327690:RDY327704 RNU327690:RNU327704 RXQ327690:RXQ327704 SHM327690:SHM327704 SRI327690:SRI327704 TBE327690:TBE327704 TLA327690:TLA327704 TUW327690:TUW327704 UES327690:UES327704 UOO327690:UOO327704 UYK327690:UYK327704 VIG327690:VIG327704 VSC327690:VSC327704 WBY327690:WBY327704 WLU327690:WLU327704 WVQ327690:WVQ327704 I393226:I393240 JE393226:JE393240 TA393226:TA393240 ACW393226:ACW393240 AMS393226:AMS393240 AWO393226:AWO393240 BGK393226:BGK393240 BQG393226:BQG393240 CAC393226:CAC393240 CJY393226:CJY393240 CTU393226:CTU393240 DDQ393226:DDQ393240 DNM393226:DNM393240 DXI393226:DXI393240 EHE393226:EHE393240 ERA393226:ERA393240 FAW393226:FAW393240 FKS393226:FKS393240 FUO393226:FUO393240 GEK393226:GEK393240 GOG393226:GOG393240 GYC393226:GYC393240 HHY393226:HHY393240 HRU393226:HRU393240 IBQ393226:IBQ393240 ILM393226:ILM393240 IVI393226:IVI393240 JFE393226:JFE393240 JPA393226:JPA393240 JYW393226:JYW393240 KIS393226:KIS393240 KSO393226:KSO393240 LCK393226:LCK393240 LMG393226:LMG393240 LWC393226:LWC393240 MFY393226:MFY393240 MPU393226:MPU393240 MZQ393226:MZQ393240 NJM393226:NJM393240 NTI393226:NTI393240 ODE393226:ODE393240 ONA393226:ONA393240 OWW393226:OWW393240 PGS393226:PGS393240 PQO393226:PQO393240 QAK393226:QAK393240 QKG393226:QKG393240 QUC393226:QUC393240 RDY393226:RDY393240 RNU393226:RNU393240 RXQ393226:RXQ393240 SHM393226:SHM393240 SRI393226:SRI393240 TBE393226:TBE393240 TLA393226:TLA393240 TUW393226:TUW393240 UES393226:UES393240 UOO393226:UOO393240 UYK393226:UYK393240 VIG393226:VIG393240 VSC393226:VSC393240 WBY393226:WBY393240 WLU393226:WLU393240 WVQ393226:WVQ393240 I458762:I458776 JE458762:JE458776 TA458762:TA458776 ACW458762:ACW458776 AMS458762:AMS458776 AWO458762:AWO458776 BGK458762:BGK458776 BQG458762:BQG458776 CAC458762:CAC458776 CJY458762:CJY458776 CTU458762:CTU458776 DDQ458762:DDQ458776 DNM458762:DNM458776 DXI458762:DXI458776 EHE458762:EHE458776 ERA458762:ERA458776 FAW458762:FAW458776 FKS458762:FKS458776 FUO458762:FUO458776 GEK458762:GEK458776 GOG458762:GOG458776 GYC458762:GYC458776 HHY458762:HHY458776 HRU458762:HRU458776 IBQ458762:IBQ458776 ILM458762:ILM458776 IVI458762:IVI458776 JFE458762:JFE458776 JPA458762:JPA458776 JYW458762:JYW458776 KIS458762:KIS458776 KSO458762:KSO458776 LCK458762:LCK458776 LMG458762:LMG458776 LWC458762:LWC458776 MFY458762:MFY458776 MPU458762:MPU458776 MZQ458762:MZQ458776 NJM458762:NJM458776 NTI458762:NTI458776 ODE458762:ODE458776 ONA458762:ONA458776 OWW458762:OWW458776 PGS458762:PGS458776 PQO458762:PQO458776 QAK458762:QAK458776 QKG458762:QKG458776 QUC458762:QUC458776 RDY458762:RDY458776 RNU458762:RNU458776 RXQ458762:RXQ458776 SHM458762:SHM458776 SRI458762:SRI458776 TBE458762:TBE458776 TLA458762:TLA458776 TUW458762:TUW458776 UES458762:UES458776 UOO458762:UOO458776 UYK458762:UYK458776 VIG458762:VIG458776 VSC458762:VSC458776 WBY458762:WBY458776 WLU458762:WLU458776 WVQ458762:WVQ458776 I524298:I524312 JE524298:JE524312 TA524298:TA524312 ACW524298:ACW524312 AMS524298:AMS524312 AWO524298:AWO524312 BGK524298:BGK524312 BQG524298:BQG524312 CAC524298:CAC524312 CJY524298:CJY524312 CTU524298:CTU524312 DDQ524298:DDQ524312 DNM524298:DNM524312 DXI524298:DXI524312 EHE524298:EHE524312 ERA524298:ERA524312 FAW524298:FAW524312 FKS524298:FKS524312 FUO524298:FUO524312 GEK524298:GEK524312 GOG524298:GOG524312 GYC524298:GYC524312 HHY524298:HHY524312 HRU524298:HRU524312 IBQ524298:IBQ524312 ILM524298:ILM524312 IVI524298:IVI524312 JFE524298:JFE524312 JPA524298:JPA524312 JYW524298:JYW524312 KIS524298:KIS524312 KSO524298:KSO524312 LCK524298:LCK524312 LMG524298:LMG524312 LWC524298:LWC524312 MFY524298:MFY524312 MPU524298:MPU524312 MZQ524298:MZQ524312 NJM524298:NJM524312 NTI524298:NTI524312 ODE524298:ODE524312 ONA524298:ONA524312 OWW524298:OWW524312 PGS524298:PGS524312 PQO524298:PQO524312 QAK524298:QAK524312 QKG524298:QKG524312 QUC524298:QUC524312 RDY524298:RDY524312 RNU524298:RNU524312 RXQ524298:RXQ524312 SHM524298:SHM524312 SRI524298:SRI524312 TBE524298:TBE524312 TLA524298:TLA524312 TUW524298:TUW524312 UES524298:UES524312 UOO524298:UOO524312 UYK524298:UYK524312 VIG524298:VIG524312 VSC524298:VSC524312 WBY524298:WBY524312 WLU524298:WLU524312 WVQ524298:WVQ524312 I589834:I589848 JE589834:JE589848 TA589834:TA589848 ACW589834:ACW589848 AMS589834:AMS589848 AWO589834:AWO589848 BGK589834:BGK589848 BQG589834:BQG589848 CAC589834:CAC589848 CJY589834:CJY589848 CTU589834:CTU589848 DDQ589834:DDQ589848 DNM589834:DNM589848 DXI589834:DXI589848 EHE589834:EHE589848 ERA589834:ERA589848 FAW589834:FAW589848 FKS589834:FKS589848 FUO589834:FUO589848 GEK589834:GEK589848 GOG589834:GOG589848 GYC589834:GYC589848 HHY589834:HHY589848 HRU589834:HRU589848 IBQ589834:IBQ589848 ILM589834:ILM589848 IVI589834:IVI589848 JFE589834:JFE589848 JPA589834:JPA589848 JYW589834:JYW589848 KIS589834:KIS589848 KSO589834:KSO589848 LCK589834:LCK589848 LMG589834:LMG589848 LWC589834:LWC589848 MFY589834:MFY589848 MPU589834:MPU589848 MZQ589834:MZQ589848 NJM589834:NJM589848 NTI589834:NTI589848 ODE589834:ODE589848 ONA589834:ONA589848 OWW589834:OWW589848 PGS589834:PGS589848 PQO589834:PQO589848 QAK589834:QAK589848 QKG589834:QKG589848 QUC589834:QUC589848 RDY589834:RDY589848 RNU589834:RNU589848 RXQ589834:RXQ589848 SHM589834:SHM589848 SRI589834:SRI589848 TBE589834:TBE589848 TLA589834:TLA589848 TUW589834:TUW589848 UES589834:UES589848 UOO589834:UOO589848 UYK589834:UYK589848 VIG589834:VIG589848 VSC589834:VSC589848 WBY589834:WBY589848 WLU589834:WLU589848 WVQ589834:WVQ589848 I655370:I655384 JE655370:JE655384 TA655370:TA655384 ACW655370:ACW655384 AMS655370:AMS655384 AWO655370:AWO655384 BGK655370:BGK655384 BQG655370:BQG655384 CAC655370:CAC655384 CJY655370:CJY655384 CTU655370:CTU655384 DDQ655370:DDQ655384 DNM655370:DNM655384 DXI655370:DXI655384 EHE655370:EHE655384 ERA655370:ERA655384 FAW655370:FAW655384 FKS655370:FKS655384 FUO655370:FUO655384 GEK655370:GEK655384 GOG655370:GOG655384 GYC655370:GYC655384 HHY655370:HHY655384 HRU655370:HRU655384 IBQ655370:IBQ655384 ILM655370:ILM655384 IVI655370:IVI655384 JFE655370:JFE655384 JPA655370:JPA655384 JYW655370:JYW655384 KIS655370:KIS655384 KSO655370:KSO655384 LCK655370:LCK655384 LMG655370:LMG655384 LWC655370:LWC655384 MFY655370:MFY655384 MPU655370:MPU655384 MZQ655370:MZQ655384 NJM655370:NJM655384 NTI655370:NTI655384 ODE655370:ODE655384 ONA655370:ONA655384 OWW655370:OWW655384 PGS655370:PGS655384 PQO655370:PQO655384 QAK655370:QAK655384 QKG655370:QKG655384 QUC655370:QUC655384 RDY655370:RDY655384 RNU655370:RNU655384 RXQ655370:RXQ655384 SHM655370:SHM655384 SRI655370:SRI655384 TBE655370:TBE655384 TLA655370:TLA655384 TUW655370:TUW655384 UES655370:UES655384 UOO655370:UOO655384 UYK655370:UYK655384 VIG655370:VIG655384 VSC655370:VSC655384 WBY655370:WBY655384 WLU655370:WLU655384 WVQ655370:WVQ655384 I720906:I720920 JE720906:JE720920 TA720906:TA720920 ACW720906:ACW720920 AMS720906:AMS720920 AWO720906:AWO720920 BGK720906:BGK720920 BQG720906:BQG720920 CAC720906:CAC720920 CJY720906:CJY720920 CTU720906:CTU720920 DDQ720906:DDQ720920 DNM720906:DNM720920 DXI720906:DXI720920 EHE720906:EHE720920 ERA720906:ERA720920 FAW720906:FAW720920 FKS720906:FKS720920 FUO720906:FUO720920 GEK720906:GEK720920 GOG720906:GOG720920 GYC720906:GYC720920 HHY720906:HHY720920 HRU720906:HRU720920 IBQ720906:IBQ720920 ILM720906:ILM720920 IVI720906:IVI720920 JFE720906:JFE720920 JPA720906:JPA720920 JYW720906:JYW720920 KIS720906:KIS720920 KSO720906:KSO720920 LCK720906:LCK720920 LMG720906:LMG720920 LWC720906:LWC720920 MFY720906:MFY720920 MPU720906:MPU720920 MZQ720906:MZQ720920 NJM720906:NJM720920 NTI720906:NTI720920 ODE720906:ODE720920 ONA720906:ONA720920 OWW720906:OWW720920 PGS720906:PGS720920 PQO720906:PQO720920 QAK720906:QAK720920 QKG720906:QKG720920 QUC720906:QUC720920 RDY720906:RDY720920 RNU720906:RNU720920 RXQ720906:RXQ720920 SHM720906:SHM720920 SRI720906:SRI720920 TBE720906:TBE720920 TLA720906:TLA720920 TUW720906:TUW720920 UES720906:UES720920 UOO720906:UOO720920 UYK720906:UYK720920 VIG720906:VIG720920 VSC720906:VSC720920 WBY720906:WBY720920 WLU720906:WLU720920 WVQ720906:WVQ720920 I786442:I786456 JE786442:JE786456 TA786442:TA786456 ACW786442:ACW786456 AMS786442:AMS786456 AWO786442:AWO786456 BGK786442:BGK786456 BQG786442:BQG786456 CAC786442:CAC786456 CJY786442:CJY786456 CTU786442:CTU786456 DDQ786442:DDQ786456 DNM786442:DNM786456 DXI786442:DXI786456 EHE786442:EHE786456 ERA786442:ERA786456 FAW786442:FAW786456 FKS786442:FKS786456 FUO786442:FUO786456 GEK786442:GEK786456 GOG786442:GOG786456 GYC786442:GYC786456 HHY786442:HHY786456 HRU786442:HRU786456 IBQ786442:IBQ786456 ILM786442:ILM786456 IVI786442:IVI786456 JFE786442:JFE786456 JPA786442:JPA786456 JYW786442:JYW786456 KIS786442:KIS786456 KSO786442:KSO786456 LCK786442:LCK786456 LMG786442:LMG786456 LWC786442:LWC786456 MFY786442:MFY786456 MPU786442:MPU786456 MZQ786442:MZQ786456 NJM786442:NJM786456 NTI786442:NTI786456 ODE786442:ODE786456 ONA786442:ONA786456 OWW786442:OWW786456 PGS786442:PGS786456 PQO786442:PQO786456 QAK786442:QAK786456 QKG786442:QKG786456 QUC786442:QUC786456 RDY786442:RDY786456 RNU786442:RNU786456 RXQ786442:RXQ786456 SHM786442:SHM786456 SRI786442:SRI786456 TBE786442:TBE786456 TLA786442:TLA786456 TUW786442:TUW786456 UES786442:UES786456 UOO786442:UOO786456 UYK786442:UYK786456 VIG786442:VIG786456 VSC786442:VSC786456 WBY786442:WBY786456 WLU786442:WLU786456 WVQ786442:WVQ786456 I851978:I851992 JE851978:JE851992 TA851978:TA851992 ACW851978:ACW851992 AMS851978:AMS851992 AWO851978:AWO851992 BGK851978:BGK851992 BQG851978:BQG851992 CAC851978:CAC851992 CJY851978:CJY851992 CTU851978:CTU851992 DDQ851978:DDQ851992 DNM851978:DNM851992 DXI851978:DXI851992 EHE851978:EHE851992 ERA851978:ERA851992 FAW851978:FAW851992 FKS851978:FKS851992 FUO851978:FUO851992 GEK851978:GEK851992 GOG851978:GOG851992 GYC851978:GYC851992 HHY851978:HHY851992 HRU851978:HRU851992 IBQ851978:IBQ851992 ILM851978:ILM851992 IVI851978:IVI851992 JFE851978:JFE851992 JPA851978:JPA851992 JYW851978:JYW851992 KIS851978:KIS851992 KSO851978:KSO851992 LCK851978:LCK851992 LMG851978:LMG851992 LWC851978:LWC851992 MFY851978:MFY851992 MPU851978:MPU851992 MZQ851978:MZQ851992 NJM851978:NJM851992 NTI851978:NTI851992 ODE851978:ODE851992 ONA851978:ONA851992 OWW851978:OWW851992 PGS851978:PGS851992 PQO851978:PQO851992 QAK851978:QAK851992 QKG851978:QKG851992 QUC851978:QUC851992 RDY851978:RDY851992 RNU851978:RNU851992 RXQ851978:RXQ851992 SHM851978:SHM851992 SRI851978:SRI851992 TBE851978:TBE851992 TLA851978:TLA851992 TUW851978:TUW851992 UES851978:UES851992 UOO851978:UOO851992 UYK851978:UYK851992 VIG851978:VIG851992 VSC851978:VSC851992 WBY851978:WBY851992 WLU851978:WLU851992 WVQ851978:WVQ851992 I917514:I917528 JE917514:JE917528 TA917514:TA917528 ACW917514:ACW917528 AMS917514:AMS917528 AWO917514:AWO917528 BGK917514:BGK917528 BQG917514:BQG917528 CAC917514:CAC917528 CJY917514:CJY917528 CTU917514:CTU917528 DDQ917514:DDQ917528 DNM917514:DNM917528 DXI917514:DXI917528 EHE917514:EHE917528 ERA917514:ERA917528 FAW917514:FAW917528 FKS917514:FKS917528 FUO917514:FUO917528 GEK917514:GEK917528 GOG917514:GOG917528 GYC917514:GYC917528 HHY917514:HHY917528 HRU917514:HRU917528 IBQ917514:IBQ917528 ILM917514:ILM917528 IVI917514:IVI917528 JFE917514:JFE917528 JPA917514:JPA917528 JYW917514:JYW917528 KIS917514:KIS917528 KSO917514:KSO917528 LCK917514:LCK917528 LMG917514:LMG917528 LWC917514:LWC917528 MFY917514:MFY917528 MPU917514:MPU917528 MZQ917514:MZQ917528 NJM917514:NJM917528 NTI917514:NTI917528 ODE917514:ODE917528 ONA917514:ONA917528 OWW917514:OWW917528 PGS917514:PGS917528 PQO917514:PQO917528 QAK917514:QAK917528 QKG917514:QKG917528 QUC917514:QUC917528 RDY917514:RDY917528 RNU917514:RNU917528 RXQ917514:RXQ917528 SHM917514:SHM917528 SRI917514:SRI917528 TBE917514:TBE917528 TLA917514:TLA917528 TUW917514:TUW917528 UES917514:UES917528 UOO917514:UOO917528 UYK917514:UYK917528 VIG917514:VIG917528 VSC917514:VSC917528 WBY917514:WBY917528 WLU917514:WLU917528 WVQ917514:WVQ917528 I983050:I983064 JE983050:JE983064 TA983050:TA983064 ACW983050:ACW983064 AMS983050:AMS983064 AWO983050:AWO983064 BGK983050:BGK983064 BQG983050:BQG983064 CAC983050:CAC983064 CJY983050:CJY983064 CTU983050:CTU983064 DDQ983050:DDQ983064 DNM983050:DNM983064 DXI983050:DXI983064 EHE983050:EHE983064 ERA983050:ERA983064 FAW983050:FAW983064 FKS983050:FKS983064 FUO983050:FUO983064 GEK983050:GEK983064 GOG983050:GOG983064 GYC983050:GYC983064 HHY983050:HHY983064 HRU983050:HRU983064 IBQ983050:IBQ983064 ILM983050:ILM983064 IVI983050:IVI983064 JFE983050:JFE983064 JPA983050:JPA983064 JYW983050:JYW983064 KIS983050:KIS983064 KSO983050:KSO983064 LCK983050:LCK983064 LMG983050:LMG983064 LWC983050:LWC983064 MFY983050:MFY983064 MPU983050:MPU983064 MZQ983050:MZQ983064 NJM983050:NJM983064 NTI983050:NTI983064 ODE983050:ODE983064 ONA983050:ONA983064 OWW983050:OWW983064 PGS983050:PGS983064 PQO983050:PQO983064 QAK983050:QAK983064 QKG983050:QKG983064 QUC983050:QUC983064 RDY983050:RDY983064 RNU983050:RNU983064 RXQ983050:RXQ983064 SHM983050:SHM983064 SRI983050:SRI983064 TBE983050:TBE983064 TLA983050:TLA983064 TUW983050:TUW983064 UES983050:UES983064 UOO983050:UOO983064 UYK983050:UYK983064 VIG983050:VIG983064 VSC983050:VSC983064 WBY983050:WBY983064 WLU983050:WLU983064" xr:uid="{00000000-0002-0000-0200-000007000000}">
      <formula1>33329</formula1>
    </dataValidation>
    <dataValidation type="date" operator="greaterThan" allowBlank="1" showInputMessage="1" showErrorMessage="1" errorTitle="ΛΑΘΟΣ ΗΜΕΡΟΜΗΝΙΑ" error="Ελέξετε την ημερομηνία" promptTitle="ΙΣΧΥΣ ΝΕΟΥ ΠΟΣΟΥ - ΜΕΧΡΙ" prompt="Καταχωρίστε:_x000a_την ημερομηνία (ΗΗ/ΜΜ/ΕΕ) μέχρι την οποία πρέπει να καταβάλλεται/αποκόπτεται το μηνιαίο ποσό εάν είναι γνωστή,_x000a_διαφορετικά καταχωρίστε 9/9/9999._x000a_ΠΡΟΣΟΧΗ: Περίοδοι που αρχίζουν πρίν την 1/1/2008 δενπρέπει να επεκτείνονται πέραν της 31/12/2007." sqref="WVR983050:WVR983064 JF10:JF24 TB10:TB24 ACX10:ACX24 AMT10:AMT24 AWP10:AWP24 BGL10:BGL24 BQH10:BQH24 CAD10:CAD24 CJZ10:CJZ24 CTV10:CTV24 DDR10:DDR24 DNN10:DNN24 DXJ10:DXJ24 EHF10:EHF24 ERB10:ERB24 FAX10:FAX24 FKT10:FKT24 FUP10:FUP24 GEL10:GEL24 GOH10:GOH24 GYD10:GYD24 HHZ10:HHZ24 HRV10:HRV24 IBR10:IBR24 ILN10:ILN24 IVJ10:IVJ24 JFF10:JFF24 JPB10:JPB24 JYX10:JYX24 KIT10:KIT24 KSP10:KSP24 LCL10:LCL24 LMH10:LMH24 LWD10:LWD24 MFZ10:MFZ24 MPV10:MPV24 MZR10:MZR24 NJN10:NJN24 NTJ10:NTJ24 ODF10:ODF24 ONB10:ONB24 OWX10:OWX24 PGT10:PGT24 PQP10:PQP24 QAL10:QAL24 QKH10:QKH24 QUD10:QUD24 RDZ10:RDZ24 RNV10:RNV24 RXR10:RXR24 SHN10:SHN24 SRJ10:SRJ24 TBF10:TBF24 TLB10:TLB24 TUX10:TUX24 UET10:UET24 UOP10:UOP24 UYL10:UYL24 VIH10:VIH24 VSD10:VSD24 WBZ10:WBZ24 WLV10:WLV24 WVR10:WVR24 J65546:J65560 JF65546:JF65560 TB65546:TB65560 ACX65546:ACX65560 AMT65546:AMT65560 AWP65546:AWP65560 BGL65546:BGL65560 BQH65546:BQH65560 CAD65546:CAD65560 CJZ65546:CJZ65560 CTV65546:CTV65560 DDR65546:DDR65560 DNN65546:DNN65560 DXJ65546:DXJ65560 EHF65546:EHF65560 ERB65546:ERB65560 FAX65546:FAX65560 FKT65546:FKT65560 FUP65546:FUP65560 GEL65546:GEL65560 GOH65546:GOH65560 GYD65546:GYD65560 HHZ65546:HHZ65560 HRV65546:HRV65560 IBR65546:IBR65560 ILN65546:ILN65560 IVJ65546:IVJ65560 JFF65546:JFF65560 JPB65546:JPB65560 JYX65546:JYX65560 KIT65546:KIT65560 KSP65546:KSP65560 LCL65546:LCL65560 LMH65546:LMH65560 LWD65546:LWD65560 MFZ65546:MFZ65560 MPV65546:MPV65560 MZR65546:MZR65560 NJN65546:NJN65560 NTJ65546:NTJ65560 ODF65546:ODF65560 ONB65546:ONB65560 OWX65546:OWX65560 PGT65546:PGT65560 PQP65546:PQP65560 QAL65546:QAL65560 QKH65546:QKH65560 QUD65546:QUD65560 RDZ65546:RDZ65560 RNV65546:RNV65560 RXR65546:RXR65560 SHN65546:SHN65560 SRJ65546:SRJ65560 TBF65546:TBF65560 TLB65546:TLB65560 TUX65546:TUX65560 UET65546:UET65560 UOP65546:UOP65560 UYL65546:UYL65560 VIH65546:VIH65560 VSD65546:VSD65560 WBZ65546:WBZ65560 WLV65546:WLV65560 WVR65546:WVR65560 J131082:J131096 JF131082:JF131096 TB131082:TB131096 ACX131082:ACX131096 AMT131082:AMT131096 AWP131082:AWP131096 BGL131082:BGL131096 BQH131082:BQH131096 CAD131082:CAD131096 CJZ131082:CJZ131096 CTV131082:CTV131096 DDR131082:DDR131096 DNN131082:DNN131096 DXJ131082:DXJ131096 EHF131082:EHF131096 ERB131082:ERB131096 FAX131082:FAX131096 FKT131082:FKT131096 FUP131082:FUP131096 GEL131082:GEL131096 GOH131082:GOH131096 GYD131082:GYD131096 HHZ131082:HHZ131096 HRV131082:HRV131096 IBR131082:IBR131096 ILN131082:ILN131096 IVJ131082:IVJ131096 JFF131082:JFF131096 JPB131082:JPB131096 JYX131082:JYX131096 KIT131082:KIT131096 KSP131082:KSP131096 LCL131082:LCL131096 LMH131082:LMH131096 LWD131082:LWD131096 MFZ131082:MFZ131096 MPV131082:MPV131096 MZR131082:MZR131096 NJN131082:NJN131096 NTJ131082:NTJ131096 ODF131082:ODF131096 ONB131082:ONB131096 OWX131082:OWX131096 PGT131082:PGT131096 PQP131082:PQP131096 QAL131082:QAL131096 QKH131082:QKH131096 QUD131082:QUD131096 RDZ131082:RDZ131096 RNV131082:RNV131096 RXR131082:RXR131096 SHN131082:SHN131096 SRJ131082:SRJ131096 TBF131082:TBF131096 TLB131082:TLB131096 TUX131082:TUX131096 UET131082:UET131096 UOP131082:UOP131096 UYL131082:UYL131096 VIH131082:VIH131096 VSD131082:VSD131096 WBZ131082:WBZ131096 WLV131082:WLV131096 WVR131082:WVR131096 J196618:J196632 JF196618:JF196632 TB196618:TB196632 ACX196618:ACX196632 AMT196618:AMT196632 AWP196618:AWP196632 BGL196618:BGL196632 BQH196618:BQH196632 CAD196618:CAD196632 CJZ196618:CJZ196632 CTV196618:CTV196632 DDR196618:DDR196632 DNN196618:DNN196632 DXJ196618:DXJ196632 EHF196618:EHF196632 ERB196618:ERB196632 FAX196618:FAX196632 FKT196618:FKT196632 FUP196618:FUP196632 GEL196618:GEL196632 GOH196618:GOH196632 GYD196618:GYD196632 HHZ196618:HHZ196632 HRV196618:HRV196632 IBR196618:IBR196632 ILN196618:ILN196632 IVJ196618:IVJ196632 JFF196618:JFF196632 JPB196618:JPB196632 JYX196618:JYX196632 KIT196618:KIT196632 KSP196618:KSP196632 LCL196618:LCL196632 LMH196618:LMH196632 LWD196618:LWD196632 MFZ196618:MFZ196632 MPV196618:MPV196632 MZR196618:MZR196632 NJN196618:NJN196632 NTJ196618:NTJ196632 ODF196618:ODF196632 ONB196618:ONB196632 OWX196618:OWX196632 PGT196618:PGT196632 PQP196618:PQP196632 QAL196618:QAL196632 QKH196618:QKH196632 QUD196618:QUD196632 RDZ196618:RDZ196632 RNV196618:RNV196632 RXR196618:RXR196632 SHN196618:SHN196632 SRJ196618:SRJ196632 TBF196618:TBF196632 TLB196618:TLB196632 TUX196618:TUX196632 UET196618:UET196632 UOP196618:UOP196632 UYL196618:UYL196632 VIH196618:VIH196632 VSD196618:VSD196632 WBZ196618:WBZ196632 WLV196618:WLV196632 WVR196618:WVR196632 J262154:J262168 JF262154:JF262168 TB262154:TB262168 ACX262154:ACX262168 AMT262154:AMT262168 AWP262154:AWP262168 BGL262154:BGL262168 BQH262154:BQH262168 CAD262154:CAD262168 CJZ262154:CJZ262168 CTV262154:CTV262168 DDR262154:DDR262168 DNN262154:DNN262168 DXJ262154:DXJ262168 EHF262154:EHF262168 ERB262154:ERB262168 FAX262154:FAX262168 FKT262154:FKT262168 FUP262154:FUP262168 GEL262154:GEL262168 GOH262154:GOH262168 GYD262154:GYD262168 HHZ262154:HHZ262168 HRV262154:HRV262168 IBR262154:IBR262168 ILN262154:ILN262168 IVJ262154:IVJ262168 JFF262154:JFF262168 JPB262154:JPB262168 JYX262154:JYX262168 KIT262154:KIT262168 KSP262154:KSP262168 LCL262154:LCL262168 LMH262154:LMH262168 LWD262154:LWD262168 MFZ262154:MFZ262168 MPV262154:MPV262168 MZR262154:MZR262168 NJN262154:NJN262168 NTJ262154:NTJ262168 ODF262154:ODF262168 ONB262154:ONB262168 OWX262154:OWX262168 PGT262154:PGT262168 PQP262154:PQP262168 QAL262154:QAL262168 QKH262154:QKH262168 QUD262154:QUD262168 RDZ262154:RDZ262168 RNV262154:RNV262168 RXR262154:RXR262168 SHN262154:SHN262168 SRJ262154:SRJ262168 TBF262154:TBF262168 TLB262154:TLB262168 TUX262154:TUX262168 UET262154:UET262168 UOP262154:UOP262168 UYL262154:UYL262168 VIH262154:VIH262168 VSD262154:VSD262168 WBZ262154:WBZ262168 WLV262154:WLV262168 WVR262154:WVR262168 J327690:J327704 JF327690:JF327704 TB327690:TB327704 ACX327690:ACX327704 AMT327690:AMT327704 AWP327690:AWP327704 BGL327690:BGL327704 BQH327690:BQH327704 CAD327690:CAD327704 CJZ327690:CJZ327704 CTV327690:CTV327704 DDR327690:DDR327704 DNN327690:DNN327704 DXJ327690:DXJ327704 EHF327690:EHF327704 ERB327690:ERB327704 FAX327690:FAX327704 FKT327690:FKT327704 FUP327690:FUP327704 GEL327690:GEL327704 GOH327690:GOH327704 GYD327690:GYD327704 HHZ327690:HHZ327704 HRV327690:HRV327704 IBR327690:IBR327704 ILN327690:ILN327704 IVJ327690:IVJ327704 JFF327690:JFF327704 JPB327690:JPB327704 JYX327690:JYX327704 KIT327690:KIT327704 KSP327690:KSP327704 LCL327690:LCL327704 LMH327690:LMH327704 LWD327690:LWD327704 MFZ327690:MFZ327704 MPV327690:MPV327704 MZR327690:MZR327704 NJN327690:NJN327704 NTJ327690:NTJ327704 ODF327690:ODF327704 ONB327690:ONB327704 OWX327690:OWX327704 PGT327690:PGT327704 PQP327690:PQP327704 QAL327690:QAL327704 QKH327690:QKH327704 QUD327690:QUD327704 RDZ327690:RDZ327704 RNV327690:RNV327704 RXR327690:RXR327704 SHN327690:SHN327704 SRJ327690:SRJ327704 TBF327690:TBF327704 TLB327690:TLB327704 TUX327690:TUX327704 UET327690:UET327704 UOP327690:UOP327704 UYL327690:UYL327704 VIH327690:VIH327704 VSD327690:VSD327704 WBZ327690:WBZ327704 WLV327690:WLV327704 WVR327690:WVR327704 J393226:J393240 JF393226:JF393240 TB393226:TB393240 ACX393226:ACX393240 AMT393226:AMT393240 AWP393226:AWP393240 BGL393226:BGL393240 BQH393226:BQH393240 CAD393226:CAD393240 CJZ393226:CJZ393240 CTV393226:CTV393240 DDR393226:DDR393240 DNN393226:DNN393240 DXJ393226:DXJ393240 EHF393226:EHF393240 ERB393226:ERB393240 FAX393226:FAX393240 FKT393226:FKT393240 FUP393226:FUP393240 GEL393226:GEL393240 GOH393226:GOH393240 GYD393226:GYD393240 HHZ393226:HHZ393240 HRV393226:HRV393240 IBR393226:IBR393240 ILN393226:ILN393240 IVJ393226:IVJ393240 JFF393226:JFF393240 JPB393226:JPB393240 JYX393226:JYX393240 KIT393226:KIT393240 KSP393226:KSP393240 LCL393226:LCL393240 LMH393226:LMH393240 LWD393226:LWD393240 MFZ393226:MFZ393240 MPV393226:MPV393240 MZR393226:MZR393240 NJN393226:NJN393240 NTJ393226:NTJ393240 ODF393226:ODF393240 ONB393226:ONB393240 OWX393226:OWX393240 PGT393226:PGT393240 PQP393226:PQP393240 QAL393226:QAL393240 QKH393226:QKH393240 QUD393226:QUD393240 RDZ393226:RDZ393240 RNV393226:RNV393240 RXR393226:RXR393240 SHN393226:SHN393240 SRJ393226:SRJ393240 TBF393226:TBF393240 TLB393226:TLB393240 TUX393226:TUX393240 UET393226:UET393240 UOP393226:UOP393240 UYL393226:UYL393240 VIH393226:VIH393240 VSD393226:VSD393240 WBZ393226:WBZ393240 WLV393226:WLV393240 WVR393226:WVR393240 J458762:J458776 JF458762:JF458776 TB458762:TB458776 ACX458762:ACX458776 AMT458762:AMT458776 AWP458762:AWP458776 BGL458762:BGL458776 BQH458762:BQH458776 CAD458762:CAD458776 CJZ458762:CJZ458776 CTV458762:CTV458776 DDR458762:DDR458776 DNN458762:DNN458776 DXJ458762:DXJ458776 EHF458762:EHF458776 ERB458762:ERB458776 FAX458762:FAX458776 FKT458762:FKT458776 FUP458762:FUP458776 GEL458762:GEL458776 GOH458762:GOH458776 GYD458762:GYD458776 HHZ458762:HHZ458776 HRV458762:HRV458776 IBR458762:IBR458776 ILN458762:ILN458776 IVJ458762:IVJ458776 JFF458762:JFF458776 JPB458762:JPB458776 JYX458762:JYX458776 KIT458762:KIT458776 KSP458762:KSP458776 LCL458762:LCL458776 LMH458762:LMH458776 LWD458762:LWD458776 MFZ458762:MFZ458776 MPV458762:MPV458776 MZR458762:MZR458776 NJN458762:NJN458776 NTJ458762:NTJ458776 ODF458762:ODF458776 ONB458762:ONB458776 OWX458762:OWX458776 PGT458762:PGT458776 PQP458762:PQP458776 QAL458762:QAL458776 QKH458762:QKH458776 QUD458762:QUD458776 RDZ458762:RDZ458776 RNV458762:RNV458776 RXR458762:RXR458776 SHN458762:SHN458776 SRJ458762:SRJ458776 TBF458762:TBF458776 TLB458762:TLB458776 TUX458762:TUX458776 UET458762:UET458776 UOP458762:UOP458776 UYL458762:UYL458776 VIH458762:VIH458776 VSD458762:VSD458776 WBZ458762:WBZ458776 WLV458762:WLV458776 WVR458762:WVR458776 J524298:J524312 JF524298:JF524312 TB524298:TB524312 ACX524298:ACX524312 AMT524298:AMT524312 AWP524298:AWP524312 BGL524298:BGL524312 BQH524298:BQH524312 CAD524298:CAD524312 CJZ524298:CJZ524312 CTV524298:CTV524312 DDR524298:DDR524312 DNN524298:DNN524312 DXJ524298:DXJ524312 EHF524298:EHF524312 ERB524298:ERB524312 FAX524298:FAX524312 FKT524298:FKT524312 FUP524298:FUP524312 GEL524298:GEL524312 GOH524298:GOH524312 GYD524298:GYD524312 HHZ524298:HHZ524312 HRV524298:HRV524312 IBR524298:IBR524312 ILN524298:ILN524312 IVJ524298:IVJ524312 JFF524298:JFF524312 JPB524298:JPB524312 JYX524298:JYX524312 KIT524298:KIT524312 KSP524298:KSP524312 LCL524298:LCL524312 LMH524298:LMH524312 LWD524298:LWD524312 MFZ524298:MFZ524312 MPV524298:MPV524312 MZR524298:MZR524312 NJN524298:NJN524312 NTJ524298:NTJ524312 ODF524298:ODF524312 ONB524298:ONB524312 OWX524298:OWX524312 PGT524298:PGT524312 PQP524298:PQP524312 QAL524298:QAL524312 QKH524298:QKH524312 QUD524298:QUD524312 RDZ524298:RDZ524312 RNV524298:RNV524312 RXR524298:RXR524312 SHN524298:SHN524312 SRJ524298:SRJ524312 TBF524298:TBF524312 TLB524298:TLB524312 TUX524298:TUX524312 UET524298:UET524312 UOP524298:UOP524312 UYL524298:UYL524312 VIH524298:VIH524312 VSD524298:VSD524312 WBZ524298:WBZ524312 WLV524298:WLV524312 WVR524298:WVR524312 J589834:J589848 JF589834:JF589848 TB589834:TB589848 ACX589834:ACX589848 AMT589834:AMT589848 AWP589834:AWP589848 BGL589834:BGL589848 BQH589834:BQH589848 CAD589834:CAD589848 CJZ589834:CJZ589848 CTV589834:CTV589848 DDR589834:DDR589848 DNN589834:DNN589848 DXJ589834:DXJ589848 EHF589834:EHF589848 ERB589834:ERB589848 FAX589834:FAX589848 FKT589834:FKT589848 FUP589834:FUP589848 GEL589834:GEL589848 GOH589834:GOH589848 GYD589834:GYD589848 HHZ589834:HHZ589848 HRV589834:HRV589848 IBR589834:IBR589848 ILN589834:ILN589848 IVJ589834:IVJ589848 JFF589834:JFF589848 JPB589834:JPB589848 JYX589834:JYX589848 KIT589834:KIT589848 KSP589834:KSP589848 LCL589834:LCL589848 LMH589834:LMH589848 LWD589834:LWD589848 MFZ589834:MFZ589848 MPV589834:MPV589848 MZR589834:MZR589848 NJN589834:NJN589848 NTJ589834:NTJ589848 ODF589834:ODF589848 ONB589834:ONB589848 OWX589834:OWX589848 PGT589834:PGT589848 PQP589834:PQP589848 QAL589834:QAL589848 QKH589834:QKH589848 QUD589834:QUD589848 RDZ589834:RDZ589848 RNV589834:RNV589848 RXR589834:RXR589848 SHN589834:SHN589848 SRJ589834:SRJ589848 TBF589834:TBF589848 TLB589834:TLB589848 TUX589834:TUX589848 UET589834:UET589848 UOP589834:UOP589848 UYL589834:UYL589848 VIH589834:VIH589848 VSD589834:VSD589848 WBZ589834:WBZ589848 WLV589834:WLV589848 WVR589834:WVR589848 J655370:J655384 JF655370:JF655384 TB655370:TB655384 ACX655370:ACX655384 AMT655370:AMT655384 AWP655370:AWP655384 BGL655370:BGL655384 BQH655370:BQH655384 CAD655370:CAD655384 CJZ655370:CJZ655384 CTV655370:CTV655384 DDR655370:DDR655384 DNN655370:DNN655384 DXJ655370:DXJ655384 EHF655370:EHF655384 ERB655370:ERB655384 FAX655370:FAX655384 FKT655370:FKT655384 FUP655370:FUP655384 GEL655370:GEL655384 GOH655370:GOH655384 GYD655370:GYD655384 HHZ655370:HHZ655384 HRV655370:HRV655384 IBR655370:IBR655384 ILN655370:ILN655384 IVJ655370:IVJ655384 JFF655370:JFF655384 JPB655370:JPB655384 JYX655370:JYX655384 KIT655370:KIT655384 KSP655370:KSP655384 LCL655370:LCL655384 LMH655370:LMH655384 LWD655370:LWD655384 MFZ655370:MFZ655384 MPV655370:MPV655384 MZR655370:MZR655384 NJN655370:NJN655384 NTJ655370:NTJ655384 ODF655370:ODF655384 ONB655370:ONB655384 OWX655370:OWX655384 PGT655370:PGT655384 PQP655370:PQP655384 QAL655370:QAL655384 QKH655370:QKH655384 QUD655370:QUD655384 RDZ655370:RDZ655384 RNV655370:RNV655384 RXR655370:RXR655384 SHN655370:SHN655384 SRJ655370:SRJ655384 TBF655370:TBF655384 TLB655370:TLB655384 TUX655370:TUX655384 UET655370:UET655384 UOP655370:UOP655384 UYL655370:UYL655384 VIH655370:VIH655384 VSD655370:VSD655384 WBZ655370:WBZ655384 WLV655370:WLV655384 WVR655370:WVR655384 J720906:J720920 JF720906:JF720920 TB720906:TB720920 ACX720906:ACX720920 AMT720906:AMT720920 AWP720906:AWP720920 BGL720906:BGL720920 BQH720906:BQH720920 CAD720906:CAD720920 CJZ720906:CJZ720920 CTV720906:CTV720920 DDR720906:DDR720920 DNN720906:DNN720920 DXJ720906:DXJ720920 EHF720906:EHF720920 ERB720906:ERB720920 FAX720906:FAX720920 FKT720906:FKT720920 FUP720906:FUP720920 GEL720906:GEL720920 GOH720906:GOH720920 GYD720906:GYD720920 HHZ720906:HHZ720920 HRV720906:HRV720920 IBR720906:IBR720920 ILN720906:ILN720920 IVJ720906:IVJ720920 JFF720906:JFF720920 JPB720906:JPB720920 JYX720906:JYX720920 KIT720906:KIT720920 KSP720906:KSP720920 LCL720906:LCL720920 LMH720906:LMH720920 LWD720906:LWD720920 MFZ720906:MFZ720920 MPV720906:MPV720920 MZR720906:MZR720920 NJN720906:NJN720920 NTJ720906:NTJ720920 ODF720906:ODF720920 ONB720906:ONB720920 OWX720906:OWX720920 PGT720906:PGT720920 PQP720906:PQP720920 QAL720906:QAL720920 QKH720906:QKH720920 QUD720906:QUD720920 RDZ720906:RDZ720920 RNV720906:RNV720920 RXR720906:RXR720920 SHN720906:SHN720920 SRJ720906:SRJ720920 TBF720906:TBF720920 TLB720906:TLB720920 TUX720906:TUX720920 UET720906:UET720920 UOP720906:UOP720920 UYL720906:UYL720920 VIH720906:VIH720920 VSD720906:VSD720920 WBZ720906:WBZ720920 WLV720906:WLV720920 WVR720906:WVR720920 J786442:J786456 JF786442:JF786456 TB786442:TB786456 ACX786442:ACX786456 AMT786442:AMT786456 AWP786442:AWP786456 BGL786442:BGL786456 BQH786442:BQH786456 CAD786442:CAD786456 CJZ786442:CJZ786456 CTV786442:CTV786456 DDR786442:DDR786456 DNN786442:DNN786456 DXJ786442:DXJ786456 EHF786442:EHF786456 ERB786442:ERB786456 FAX786442:FAX786456 FKT786442:FKT786456 FUP786442:FUP786456 GEL786442:GEL786456 GOH786442:GOH786456 GYD786442:GYD786456 HHZ786442:HHZ786456 HRV786442:HRV786456 IBR786442:IBR786456 ILN786442:ILN786456 IVJ786442:IVJ786456 JFF786442:JFF786456 JPB786442:JPB786456 JYX786442:JYX786456 KIT786442:KIT786456 KSP786442:KSP786456 LCL786442:LCL786456 LMH786442:LMH786456 LWD786442:LWD786456 MFZ786442:MFZ786456 MPV786442:MPV786456 MZR786442:MZR786456 NJN786442:NJN786456 NTJ786442:NTJ786456 ODF786442:ODF786456 ONB786442:ONB786456 OWX786442:OWX786456 PGT786442:PGT786456 PQP786442:PQP786456 QAL786442:QAL786456 QKH786442:QKH786456 QUD786442:QUD786456 RDZ786442:RDZ786456 RNV786442:RNV786456 RXR786442:RXR786456 SHN786442:SHN786456 SRJ786442:SRJ786456 TBF786442:TBF786456 TLB786442:TLB786456 TUX786442:TUX786456 UET786442:UET786456 UOP786442:UOP786456 UYL786442:UYL786456 VIH786442:VIH786456 VSD786442:VSD786456 WBZ786442:WBZ786456 WLV786442:WLV786456 WVR786442:WVR786456 J851978:J851992 JF851978:JF851992 TB851978:TB851992 ACX851978:ACX851992 AMT851978:AMT851992 AWP851978:AWP851992 BGL851978:BGL851992 BQH851978:BQH851992 CAD851978:CAD851992 CJZ851978:CJZ851992 CTV851978:CTV851992 DDR851978:DDR851992 DNN851978:DNN851992 DXJ851978:DXJ851992 EHF851978:EHF851992 ERB851978:ERB851992 FAX851978:FAX851992 FKT851978:FKT851992 FUP851978:FUP851992 GEL851978:GEL851992 GOH851978:GOH851992 GYD851978:GYD851992 HHZ851978:HHZ851992 HRV851978:HRV851992 IBR851978:IBR851992 ILN851978:ILN851992 IVJ851978:IVJ851992 JFF851978:JFF851992 JPB851978:JPB851992 JYX851978:JYX851992 KIT851978:KIT851992 KSP851978:KSP851992 LCL851978:LCL851992 LMH851978:LMH851992 LWD851978:LWD851992 MFZ851978:MFZ851992 MPV851978:MPV851992 MZR851978:MZR851992 NJN851978:NJN851992 NTJ851978:NTJ851992 ODF851978:ODF851992 ONB851978:ONB851992 OWX851978:OWX851992 PGT851978:PGT851992 PQP851978:PQP851992 QAL851978:QAL851992 QKH851978:QKH851992 QUD851978:QUD851992 RDZ851978:RDZ851992 RNV851978:RNV851992 RXR851978:RXR851992 SHN851978:SHN851992 SRJ851978:SRJ851992 TBF851978:TBF851992 TLB851978:TLB851992 TUX851978:TUX851992 UET851978:UET851992 UOP851978:UOP851992 UYL851978:UYL851992 VIH851978:VIH851992 VSD851978:VSD851992 WBZ851978:WBZ851992 WLV851978:WLV851992 WVR851978:WVR851992 J917514:J917528 JF917514:JF917528 TB917514:TB917528 ACX917514:ACX917528 AMT917514:AMT917528 AWP917514:AWP917528 BGL917514:BGL917528 BQH917514:BQH917528 CAD917514:CAD917528 CJZ917514:CJZ917528 CTV917514:CTV917528 DDR917514:DDR917528 DNN917514:DNN917528 DXJ917514:DXJ917528 EHF917514:EHF917528 ERB917514:ERB917528 FAX917514:FAX917528 FKT917514:FKT917528 FUP917514:FUP917528 GEL917514:GEL917528 GOH917514:GOH917528 GYD917514:GYD917528 HHZ917514:HHZ917528 HRV917514:HRV917528 IBR917514:IBR917528 ILN917514:ILN917528 IVJ917514:IVJ917528 JFF917514:JFF917528 JPB917514:JPB917528 JYX917514:JYX917528 KIT917514:KIT917528 KSP917514:KSP917528 LCL917514:LCL917528 LMH917514:LMH917528 LWD917514:LWD917528 MFZ917514:MFZ917528 MPV917514:MPV917528 MZR917514:MZR917528 NJN917514:NJN917528 NTJ917514:NTJ917528 ODF917514:ODF917528 ONB917514:ONB917528 OWX917514:OWX917528 PGT917514:PGT917528 PQP917514:PQP917528 QAL917514:QAL917528 QKH917514:QKH917528 QUD917514:QUD917528 RDZ917514:RDZ917528 RNV917514:RNV917528 RXR917514:RXR917528 SHN917514:SHN917528 SRJ917514:SRJ917528 TBF917514:TBF917528 TLB917514:TLB917528 TUX917514:TUX917528 UET917514:UET917528 UOP917514:UOP917528 UYL917514:UYL917528 VIH917514:VIH917528 VSD917514:VSD917528 WBZ917514:WBZ917528 WLV917514:WLV917528 WVR917514:WVR917528 J983050:J983064 JF983050:JF983064 TB983050:TB983064 ACX983050:ACX983064 AMT983050:AMT983064 AWP983050:AWP983064 BGL983050:BGL983064 BQH983050:BQH983064 CAD983050:CAD983064 CJZ983050:CJZ983064 CTV983050:CTV983064 DDR983050:DDR983064 DNN983050:DNN983064 DXJ983050:DXJ983064 EHF983050:EHF983064 ERB983050:ERB983064 FAX983050:FAX983064 FKT983050:FKT983064 FUP983050:FUP983064 GEL983050:GEL983064 GOH983050:GOH983064 GYD983050:GYD983064 HHZ983050:HHZ983064 HRV983050:HRV983064 IBR983050:IBR983064 ILN983050:ILN983064 IVJ983050:IVJ983064 JFF983050:JFF983064 JPB983050:JPB983064 JYX983050:JYX983064 KIT983050:KIT983064 KSP983050:KSP983064 LCL983050:LCL983064 LMH983050:LMH983064 LWD983050:LWD983064 MFZ983050:MFZ983064 MPV983050:MPV983064 MZR983050:MZR983064 NJN983050:NJN983064 NTJ983050:NTJ983064 ODF983050:ODF983064 ONB983050:ONB983064 OWX983050:OWX983064 PGT983050:PGT983064 PQP983050:PQP983064 QAL983050:QAL983064 QKH983050:QKH983064 QUD983050:QUD983064 RDZ983050:RDZ983064 RNV983050:RNV983064 RXR983050:RXR983064 SHN983050:SHN983064 SRJ983050:SRJ983064 TBF983050:TBF983064 TLB983050:TLB983064 TUX983050:TUX983064 UET983050:UET983064 UOP983050:UOP983064 UYL983050:UYL983064 VIH983050:VIH983064 VSD983050:VSD983064 WBZ983050:WBZ983064 WLV983050:WLV983064" xr:uid="{00000000-0002-0000-0200-000008000000}">
      <formula1>33329</formula1>
    </dataValidation>
    <dataValidation type="decimal" errorStyle="information" allowBlank="1" showInputMessage="1" showErrorMessage="1" errorTitle="ΜΕΓΑΛΟ ΠΟΣΟ" error="Το ποσό του ΜΗΝΙΑΙΟΥ ΕΠΙΔΟΜΑΤΟΣ/ΑΠΟΚΟΠΗΣ είτε υπερβαίνει του ποσού των 2.000 είτε είναι αρνητικό._x000a_Βεβαιωθείται ότι είναι το ορθό ΜΗΝΙΑΙΟ ΠΟΣΟ ΣΤΟ ΟΡΘΟ ΝΟΜΙΣΜΑ (Ευρώ ή Λίρες)." promptTitle="ΜΗΝΙΑΙΟ ΠΟΣΟ ΕΠΙΔΟΜΑΤΟΣ/ΑΠΟΚΟΠΗΣ" prompt="Καταχωρίστε το ΜΗΝΙΑΙΟ ποσό του επιδόματος ή της αποκοπής._x000a_ΠΡΟΣΟΧΗ:-_x000a_Για περιόδους μέχρι 31/12/2007 καταχωρίστε τα ποσά σε ΛΙΡΕΣ,_x000a_Για περιόδους από 1/1/2008 καταχωρίστε σε ΞΕΧΩΡΙΣΤΗ ΓΡΑΜΜΗ τα ποσά σε ΕΥΡΩ." sqref="WVP983050:WVP983064 JD10:JD24 SZ10:SZ24 ACV10:ACV24 AMR10:AMR24 AWN10:AWN24 BGJ10:BGJ24 BQF10:BQF24 CAB10:CAB24 CJX10:CJX24 CTT10:CTT24 DDP10:DDP24 DNL10:DNL24 DXH10:DXH24 EHD10:EHD24 EQZ10:EQZ24 FAV10:FAV24 FKR10:FKR24 FUN10:FUN24 GEJ10:GEJ24 GOF10:GOF24 GYB10:GYB24 HHX10:HHX24 HRT10:HRT24 IBP10:IBP24 ILL10:ILL24 IVH10:IVH24 JFD10:JFD24 JOZ10:JOZ24 JYV10:JYV24 KIR10:KIR24 KSN10:KSN24 LCJ10:LCJ24 LMF10:LMF24 LWB10:LWB24 MFX10:MFX24 MPT10:MPT24 MZP10:MZP24 NJL10:NJL24 NTH10:NTH24 ODD10:ODD24 OMZ10:OMZ24 OWV10:OWV24 PGR10:PGR24 PQN10:PQN24 QAJ10:QAJ24 QKF10:QKF24 QUB10:QUB24 RDX10:RDX24 RNT10:RNT24 RXP10:RXP24 SHL10:SHL24 SRH10:SRH24 TBD10:TBD24 TKZ10:TKZ24 TUV10:TUV24 UER10:UER24 UON10:UON24 UYJ10:UYJ24 VIF10:VIF24 VSB10:VSB24 WBX10:WBX24 WLT10:WLT24 WVP10:WVP24 H65546:H65560 JD65546:JD65560 SZ65546:SZ65560 ACV65546:ACV65560 AMR65546:AMR65560 AWN65546:AWN65560 BGJ65546:BGJ65560 BQF65546:BQF65560 CAB65546:CAB65560 CJX65546:CJX65560 CTT65546:CTT65560 DDP65546:DDP65560 DNL65546:DNL65560 DXH65546:DXH65560 EHD65546:EHD65560 EQZ65546:EQZ65560 FAV65546:FAV65560 FKR65546:FKR65560 FUN65546:FUN65560 GEJ65546:GEJ65560 GOF65546:GOF65560 GYB65546:GYB65560 HHX65546:HHX65560 HRT65546:HRT65560 IBP65546:IBP65560 ILL65546:ILL65560 IVH65546:IVH65560 JFD65546:JFD65560 JOZ65546:JOZ65560 JYV65546:JYV65560 KIR65546:KIR65560 KSN65546:KSN65560 LCJ65546:LCJ65560 LMF65546:LMF65560 LWB65546:LWB65560 MFX65546:MFX65560 MPT65546:MPT65560 MZP65546:MZP65560 NJL65546:NJL65560 NTH65546:NTH65560 ODD65546:ODD65560 OMZ65546:OMZ65560 OWV65546:OWV65560 PGR65546:PGR65560 PQN65546:PQN65560 QAJ65546:QAJ65560 QKF65546:QKF65560 QUB65546:QUB65560 RDX65546:RDX65560 RNT65546:RNT65560 RXP65546:RXP65560 SHL65546:SHL65560 SRH65546:SRH65560 TBD65546:TBD65560 TKZ65546:TKZ65560 TUV65546:TUV65560 UER65546:UER65560 UON65546:UON65560 UYJ65546:UYJ65560 VIF65546:VIF65560 VSB65546:VSB65560 WBX65546:WBX65560 WLT65546:WLT65560 WVP65546:WVP65560 H131082:H131096 JD131082:JD131096 SZ131082:SZ131096 ACV131082:ACV131096 AMR131082:AMR131096 AWN131082:AWN131096 BGJ131082:BGJ131096 BQF131082:BQF131096 CAB131082:CAB131096 CJX131082:CJX131096 CTT131082:CTT131096 DDP131082:DDP131096 DNL131082:DNL131096 DXH131082:DXH131096 EHD131082:EHD131096 EQZ131082:EQZ131096 FAV131082:FAV131096 FKR131082:FKR131096 FUN131082:FUN131096 GEJ131082:GEJ131096 GOF131082:GOF131096 GYB131082:GYB131096 HHX131082:HHX131096 HRT131082:HRT131096 IBP131082:IBP131096 ILL131082:ILL131096 IVH131082:IVH131096 JFD131082:JFD131096 JOZ131082:JOZ131096 JYV131082:JYV131096 KIR131082:KIR131096 KSN131082:KSN131096 LCJ131082:LCJ131096 LMF131082:LMF131096 LWB131082:LWB131096 MFX131082:MFX131096 MPT131082:MPT131096 MZP131082:MZP131096 NJL131082:NJL131096 NTH131082:NTH131096 ODD131082:ODD131096 OMZ131082:OMZ131096 OWV131082:OWV131096 PGR131082:PGR131096 PQN131082:PQN131096 QAJ131082:QAJ131096 QKF131082:QKF131096 QUB131082:QUB131096 RDX131082:RDX131096 RNT131082:RNT131096 RXP131082:RXP131096 SHL131082:SHL131096 SRH131082:SRH131096 TBD131082:TBD131096 TKZ131082:TKZ131096 TUV131082:TUV131096 UER131082:UER131096 UON131082:UON131096 UYJ131082:UYJ131096 VIF131082:VIF131096 VSB131082:VSB131096 WBX131082:WBX131096 WLT131082:WLT131096 WVP131082:WVP131096 H196618:H196632 JD196618:JD196632 SZ196618:SZ196632 ACV196618:ACV196632 AMR196618:AMR196632 AWN196618:AWN196632 BGJ196618:BGJ196632 BQF196618:BQF196632 CAB196618:CAB196632 CJX196618:CJX196632 CTT196618:CTT196632 DDP196618:DDP196632 DNL196618:DNL196632 DXH196618:DXH196632 EHD196618:EHD196632 EQZ196618:EQZ196632 FAV196618:FAV196632 FKR196618:FKR196632 FUN196618:FUN196632 GEJ196618:GEJ196632 GOF196618:GOF196632 GYB196618:GYB196632 HHX196618:HHX196632 HRT196618:HRT196632 IBP196618:IBP196632 ILL196618:ILL196632 IVH196618:IVH196632 JFD196618:JFD196632 JOZ196618:JOZ196632 JYV196618:JYV196632 KIR196618:KIR196632 KSN196618:KSN196632 LCJ196618:LCJ196632 LMF196618:LMF196632 LWB196618:LWB196632 MFX196618:MFX196632 MPT196618:MPT196632 MZP196618:MZP196632 NJL196618:NJL196632 NTH196618:NTH196632 ODD196618:ODD196632 OMZ196618:OMZ196632 OWV196618:OWV196632 PGR196618:PGR196632 PQN196618:PQN196632 QAJ196618:QAJ196632 QKF196618:QKF196632 QUB196618:QUB196632 RDX196618:RDX196632 RNT196618:RNT196632 RXP196618:RXP196632 SHL196618:SHL196632 SRH196618:SRH196632 TBD196618:TBD196632 TKZ196618:TKZ196632 TUV196618:TUV196632 UER196618:UER196632 UON196618:UON196632 UYJ196618:UYJ196632 VIF196618:VIF196632 VSB196618:VSB196632 WBX196618:WBX196632 WLT196618:WLT196632 WVP196618:WVP196632 H262154:H262168 JD262154:JD262168 SZ262154:SZ262168 ACV262154:ACV262168 AMR262154:AMR262168 AWN262154:AWN262168 BGJ262154:BGJ262168 BQF262154:BQF262168 CAB262154:CAB262168 CJX262154:CJX262168 CTT262154:CTT262168 DDP262154:DDP262168 DNL262154:DNL262168 DXH262154:DXH262168 EHD262154:EHD262168 EQZ262154:EQZ262168 FAV262154:FAV262168 FKR262154:FKR262168 FUN262154:FUN262168 GEJ262154:GEJ262168 GOF262154:GOF262168 GYB262154:GYB262168 HHX262154:HHX262168 HRT262154:HRT262168 IBP262154:IBP262168 ILL262154:ILL262168 IVH262154:IVH262168 JFD262154:JFD262168 JOZ262154:JOZ262168 JYV262154:JYV262168 KIR262154:KIR262168 KSN262154:KSN262168 LCJ262154:LCJ262168 LMF262154:LMF262168 LWB262154:LWB262168 MFX262154:MFX262168 MPT262154:MPT262168 MZP262154:MZP262168 NJL262154:NJL262168 NTH262154:NTH262168 ODD262154:ODD262168 OMZ262154:OMZ262168 OWV262154:OWV262168 PGR262154:PGR262168 PQN262154:PQN262168 QAJ262154:QAJ262168 QKF262154:QKF262168 QUB262154:QUB262168 RDX262154:RDX262168 RNT262154:RNT262168 RXP262154:RXP262168 SHL262154:SHL262168 SRH262154:SRH262168 TBD262154:TBD262168 TKZ262154:TKZ262168 TUV262154:TUV262168 UER262154:UER262168 UON262154:UON262168 UYJ262154:UYJ262168 VIF262154:VIF262168 VSB262154:VSB262168 WBX262154:WBX262168 WLT262154:WLT262168 WVP262154:WVP262168 H327690:H327704 JD327690:JD327704 SZ327690:SZ327704 ACV327690:ACV327704 AMR327690:AMR327704 AWN327690:AWN327704 BGJ327690:BGJ327704 BQF327690:BQF327704 CAB327690:CAB327704 CJX327690:CJX327704 CTT327690:CTT327704 DDP327690:DDP327704 DNL327690:DNL327704 DXH327690:DXH327704 EHD327690:EHD327704 EQZ327690:EQZ327704 FAV327690:FAV327704 FKR327690:FKR327704 FUN327690:FUN327704 GEJ327690:GEJ327704 GOF327690:GOF327704 GYB327690:GYB327704 HHX327690:HHX327704 HRT327690:HRT327704 IBP327690:IBP327704 ILL327690:ILL327704 IVH327690:IVH327704 JFD327690:JFD327704 JOZ327690:JOZ327704 JYV327690:JYV327704 KIR327690:KIR327704 KSN327690:KSN327704 LCJ327690:LCJ327704 LMF327690:LMF327704 LWB327690:LWB327704 MFX327690:MFX327704 MPT327690:MPT327704 MZP327690:MZP327704 NJL327690:NJL327704 NTH327690:NTH327704 ODD327690:ODD327704 OMZ327690:OMZ327704 OWV327690:OWV327704 PGR327690:PGR327704 PQN327690:PQN327704 QAJ327690:QAJ327704 QKF327690:QKF327704 QUB327690:QUB327704 RDX327690:RDX327704 RNT327690:RNT327704 RXP327690:RXP327704 SHL327690:SHL327704 SRH327690:SRH327704 TBD327690:TBD327704 TKZ327690:TKZ327704 TUV327690:TUV327704 UER327690:UER327704 UON327690:UON327704 UYJ327690:UYJ327704 VIF327690:VIF327704 VSB327690:VSB327704 WBX327690:WBX327704 WLT327690:WLT327704 WVP327690:WVP327704 H393226:H393240 JD393226:JD393240 SZ393226:SZ393240 ACV393226:ACV393240 AMR393226:AMR393240 AWN393226:AWN393240 BGJ393226:BGJ393240 BQF393226:BQF393240 CAB393226:CAB393240 CJX393226:CJX393240 CTT393226:CTT393240 DDP393226:DDP393240 DNL393226:DNL393240 DXH393226:DXH393240 EHD393226:EHD393240 EQZ393226:EQZ393240 FAV393226:FAV393240 FKR393226:FKR393240 FUN393226:FUN393240 GEJ393226:GEJ393240 GOF393226:GOF393240 GYB393226:GYB393240 HHX393226:HHX393240 HRT393226:HRT393240 IBP393226:IBP393240 ILL393226:ILL393240 IVH393226:IVH393240 JFD393226:JFD393240 JOZ393226:JOZ393240 JYV393226:JYV393240 KIR393226:KIR393240 KSN393226:KSN393240 LCJ393226:LCJ393240 LMF393226:LMF393240 LWB393226:LWB393240 MFX393226:MFX393240 MPT393226:MPT393240 MZP393226:MZP393240 NJL393226:NJL393240 NTH393226:NTH393240 ODD393226:ODD393240 OMZ393226:OMZ393240 OWV393226:OWV393240 PGR393226:PGR393240 PQN393226:PQN393240 QAJ393226:QAJ393240 QKF393226:QKF393240 QUB393226:QUB393240 RDX393226:RDX393240 RNT393226:RNT393240 RXP393226:RXP393240 SHL393226:SHL393240 SRH393226:SRH393240 TBD393226:TBD393240 TKZ393226:TKZ393240 TUV393226:TUV393240 UER393226:UER393240 UON393226:UON393240 UYJ393226:UYJ393240 VIF393226:VIF393240 VSB393226:VSB393240 WBX393226:WBX393240 WLT393226:WLT393240 WVP393226:WVP393240 H458762:H458776 JD458762:JD458776 SZ458762:SZ458776 ACV458762:ACV458776 AMR458762:AMR458776 AWN458762:AWN458776 BGJ458762:BGJ458776 BQF458762:BQF458776 CAB458762:CAB458776 CJX458762:CJX458776 CTT458762:CTT458776 DDP458762:DDP458776 DNL458762:DNL458776 DXH458762:DXH458776 EHD458762:EHD458776 EQZ458762:EQZ458776 FAV458762:FAV458776 FKR458762:FKR458776 FUN458762:FUN458776 GEJ458762:GEJ458776 GOF458762:GOF458776 GYB458762:GYB458776 HHX458762:HHX458776 HRT458762:HRT458776 IBP458762:IBP458776 ILL458762:ILL458776 IVH458762:IVH458776 JFD458762:JFD458776 JOZ458762:JOZ458776 JYV458762:JYV458776 KIR458762:KIR458776 KSN458762:KSN458776 LCJ458762:LCJ458776 LMF458762:LMF458776 LWB458762:LWB458776 MFX458762:MFX458776 MPT458762:MPT458776 MZP458762:MZP458776 NJL458762:NJL458776 NTH458762:NTH458776 ODD458762:ODD458776 OMZ458762:OMZ458776 OWV458762:OWV458776 PGR458762:PGR458776 PQN458762:PQN458776 QAJ458762:QAJ458776 QKF458762:QKF458776 QUB458762:QUB458776 RDX458762:RDX458776 RNT458762:RNT458776 RXP458762:RXP458776 SHL458762:SHL458776 SRH458762:SRH458776 TBD458762:TBD458776 TKZ458762:TKZ458776 TUV458762:TUV458776 UER458762:UER458776 UON458762:UON458776 UYJ458762:UYJ458776 VIF458762:VIF458776 VSB458762:VSB458776 WBX458762:WBX458776 WLT458762:WLT458776 WVP458762:WVP458776 H524298:H524312 JD524298:JD524312 SZ524298:SZ524312 ACV524298:ACV524312 AMR524298:AMR524312 AWN524298:AWN524312 BGJ524298:BGJ524312 BQF524298:BQF524312 CAB524298:CAB524312 CJX524298:CJX524312 CTT524298:CTT524312 DDP524298:DDP524312 DNL524298:DNL524312 DXH524298:DXH524312 EHD524298:EHD524312 EQZ524298:EQZ524312 FAV524298:FAV524312 FKR524298:FKR524312 FUN524298:FUN524312 GEJ524298:GEJ524312 GOF524298:GOF524312 GYB524298:GYB524312 HHX524298:HHX524312 HRT524298:HRT524312 IBP524298:IBP524312 ILL524298:ILL524312 IVH524298:IVH524312 JFD524298:JFD524312 JOZ524298:JOZ524312 JYV524298:JYV524312 KIR524298:KIR524312 KSN524298:KSN524312 LCJ524298:LCJ524312 LMF524298:LMF524312 LWB524298:LWB524312 MFX524298:MFX524312 MPT524298:MPT524312 MZP524298:MZP524312 NJL524298:NJL524312 NTH524298:NTH524312 ODD524298:ODD524312 OMZ524298:OMZ524312 OWV524298:OWV524312 PGR524298:PGR524312 PQN524298:PQN524312 QAJ524298:QAJ524312 QKF524298:QKF524312 QUB524298:QUB524312 RDX524298:RDX524312 RNT524298:RNT524312 RXP524298:RXP524312 SHL524298:SHL524312 SRH524298:SRH524312 TBD524298:TBD524312 TKZ524298:TKZ524312 TUV524298:TUV524312 UER524298:UER524312 UON524298:UON524312 UYJ524298:UYJ524312 VIF524298:VIF524312 VSB524298:VSB524312 WBX524298:WBX524312 WLT524298:WLT524312 WVP524298:WVP524312 H589834:H589848 JD589834:JD589848 SZ589834:SZ589848 ACV589834:ACV589848 AMR589834:AMR589848 AWN589834:AWN589848 BGJ589834:BGJ589848 BQF589834:BQF589848 CAB589834:CAB589848 CJX589834:CJX589848 CTT589834:CTT589848 DDP589834:DDP589848 DNL589834:DNL589848 DXH589834:DXH589848 EHD589834:EHD589848 EQZ589834:EQZ589848 FAV589834:FAV589848 FKR589834:FKR589848 FUN589834:FUN589848 GEJ589834:GEJ589848 GOF589834:GOF589848 GYB589834:GYB589848 HHX589834:HHX589848 HRT589834:HRT589848 IBP589834:IBP589848 ILL589834:ILL589848 IVH589834:IVH589848 JFD589834:JFD589848 JOZ589834:JOZ589848 JYV589834:JYV589848 KIR589834:KIR589848 KSN589834:KSN589848 LCJ589834:LCJ589848 LMF589834:LMF589848 LWB589834:LWB589848 MFX589834:MFX589848 MPT589834:MPT589848 MZP589834:MZP589848 NJL589834:NJL589848 NTH589834:NTH589848 ODD589834:ODD589848 OMZ589834:OMZ589848 OWV589834:OWV589848 PGR589834:PGR589848 PQN589834:PQN589848 QAJ589834:QAJ589848 QKF589834:QKF589848 QUB589834:QUB589848 RDX589834:RDX589848 RNT589834:RNT589848 RXP589834:RXP589848 SHL589834:SHL589848 SRH589834:SRH589848 TBD589834:TBD589848 TKZ589834:TKZ589848 TUV589834:TUV589848 UER589834:UER589848 UON589834:UON589848 UYJ589834:UYJ589848 VIF589834:VIF589848 VSB589834:VSB589848 WBX589834:WBX589848 WLT589834:WLT589848 WVP589834:WVP589848 H655370:H655384 JD655370:JD655384 SZ655370:SZ655384 ACV655370:ACV655384 AMR655370:AMR655384 AWN655370:AWN655384 BGJ655370:BGJ655384 BQF655370:BQF655384 CAB655370:CAB655384 CJX655370:CJX655384 CTT655370:CTT655384 DDP655370:DDP655384 DNL655370:DNL655384 DXH655370:DXH655384 EHD655370:EHD655384 EQZ655370:EQZ655384 FAV655370:FAV655384 FKR655370:FKR655384 FUN655370:FUN655384 GEJ655370:GEJ655384 GOF655370:GOF655384 GYB655370:GYB655384 HHX655370:HHX655384 HRT655370:HRT655384 IBP655370:IBP655384 ILL655370:ILL655384 IVH655370:IVH655384 JFD655370:JFD655384 JOZ655370:JOZ655384 JYV655370:JYV655384 KIR655370:KIR655384 KSN655370:KSN655384 LCJ655370:LCJ655384 LMF655370:LMF655384 LWB655370:LWB655384 MFX655370:MFX655384 MPT655370:MPT655384 MZP655370:MZP655384 NJL655370:NJL655384 NTH655370:NTH655384 ODD655370:ODD655384 OMZ655370:OMZ655384 OWV655370:OWV655384 PGR655370:PGR655384 PQN655370:PQN655384 QAJ655370:QAJ655384 QKF655370:QKF655384 QUB655370:QUB655384 RDX655370:RDX655384 RNT655370:RNT655384 RXP655370:RXP655384 SHL655370:SHL655384 SRH655370:SRH655384 TBD655370:TBD655384 TKZ655370:TKZ655384 TUV655370:TUV655384 UER655370:UER655384 UON655370:UON655384 UYJ655370:UYJ655384 VIF655370:VIF655384 VSB655370:VSB655384 WBX655370:WBX655384 WLT655370:WLT655384 WVP655370:WVP655384 H720906:H720920 JD720906:JD720920 SZ720906:SZ720920 ACV720906:ACV720920 AMR720906:AMR720920 AWN720906:AWN720920 BGJ720906:BGJ720920 BQF720906:BQF720920 CAB720906:CAB720920 CJX720906:CJX720920 CTT720906:CTT720920 DDP720906:DDP720920 DNL720906:DNL720920 DXH720906:DXH720920 EHD720906:EHD720920 EQZ720906:EQZ720920 FAV720906:FAV720920 FKR720906:FKR720920 FUN720906:FUN720920 GEJ720906:GEJ720920 GOF720906:GOF720920 GYB720906:GYB720920 HHX720906:HHX720920 HRT720906:HRT720920 IBP720906:IBP720920 ILL720906:ILL720920 IVH720906:IVH720920 JFD720906:JFD720920 JOZ720906:JOZ720920 JYV720906:JYV720920 KIR720906:KIR720920 KSN720906:KSN720920 LCJ720906:LCJ720920 LMF720906:LMF720920 LWB720906:LWB720920 MFX720906:MFX720920 MPT720906:MPT720920 MZP720906:MZP720920 NJL720906:NJL720920 NTH720906:NTH720920 ODD720906:ODD720920 OMZ720906:OMZ720920 OWV720906:OWV720920 PGR720906:PGR720920 PQN720906:PQN720920 QAJ720906:QAJ720920 QKF720906:QKF720920 QUB720906:QUB720920 RDX720906:RDX720920 RNT720906:RNT720920 RXP720906:RXP720920 SHL720906:SHL720920 SRH720906:SRH720920 TBD720906:TBD720920 TKZ720906:TKZ720920 TUV720906:TUV720920 UER720906:UER720920 UON720906:UON720920 UYJ720906:UYJ720920 VIF720906:VIF720920 VSB720906:VSB720920 WBX720906:WBX720920 WLT720906:WLT720920 WVP720906:WVP720920 H786442:H786456 JD786442:JD786456 SZ786442:SZ786456 ACV786442:ACV786456 AMR786442:AMR786456 AWN786442:AWN786456 BGJ786442:BGJ786456 BQF786442:BQF786456 CAB786442:CAB786456 CJX786442:CJX786456 CTT786442:CTT786456 DDP786442:DDP786456 DNL786442:DNL786456 DXH786442:DXH786456 EHD786442:EHD786456 EQZ786442:EQZ786456 FAV786442:FAV786456 FKR786442:FKR786456 FUN786442:FUN786456 GEJ786442:GEJ786456 GOF786442:GOF786456 GYB786442:GYB786456 HHX786442:HHX786456 HRT786442:HRT786456 IBP786442:IBP786456 ILL786442:ILL786456 IVH786442:IVH786456 JFD786442:JFD786456 JOZ786442:JOZ786456 JYV786442:JYV786456 KIR786442:KIR786456 KSN786442:KSN786456 LCJ786442:LCJ786456 LMF786442:LMF786456 LWB786442:LWB786456 MFX786442:MFX786456 MPT786442:MPT786456 MZP786442:MZP786456 NJL786442:NJL786456 NTH786442:NTH786456 ODD786442:ODD786456 OMZ786442:OMZ786456 OWV786442:OWV786456 PGR786442:PGR786456 PQN786442:PQN786456 QAJ786442:QAJ786456 QKF786442:QKF786456 QUB786442:QUB786456 RDX786442:RDX786456 RNT786442:RNT786456 RXP786442:RXP786456 SHL786442:SHL786456 SRH786442:SRH786456 TBD786442:TBD786456 TKZ786442:TKZ786456 TUV786442:TUV786456 UER786442:UER786456 UON786442:UON786456 UYJ786442:UYJ786456 VIF786442:VIF786456 VSB786442:VSB786456 WBX786442:WBX786456 WLT786442:WLT786456 WVP786442:WVP786456 H851978:H851992 JD851978:JD851992 SZ851978:SZ851992 ACV851978:ACV851992 AMR851978:AMR851992 AWN851978:AWN851992 BGJ851978:BGJ851992 BQF851978:BQF851992 CAB851978:CAB851992 CJX851978:CJX851992 CTT851978:CTT851992 DDP851978:DDP851992 DNL851978:DNL851992 DXH851978:DXH851992 EHD851978:EHD851992 EQZ851978:EQZ851992 FAV851978:FAV851992 FKR851978:FKR851992 FUN851978:FUN851992 GEJ851978:GEJ851992 GOF851978:GOF851992 GYB851978:GYB851992 HHX851978:HHX851992 HRT851978:HRT851992 IBP851978:IBP851992 ILL851978:ILL851992 IVH851978:IVH851992 JFD851978:JFD851992 JOZ851978:JOZ851992 JYV851978:JYV851992 KIR851978:KIR851992 KSN851978:KSN851992 LCJ851978:LCJ851992 LMF851978:LMF851992 LWB851978:LWB851992 MFX851978:MFX851992 MPT851978:MPT851992 MZP851978:MZP851992 NJL851978:NJL851992 NTH851978:NTH851992 ODD851978:ODD851992 OMZ851978:OMZ851992 OWV851978:OWV851992 PGR851978:PGR851992 PQN851978:PQN851992 QAJ851978:QAJ851992 QKF851978:QKF851992 QUB851978:QUB851992 RDX851978:RDX851992 RNT851978:RNT851992 RXP851978:RXP851992 SHL851978:SHL851992 SRH851978:SRH851992 TBD851978:TBD851992 TKZ851978:TKZ851992 TUV851978:TUV851992 UER851978:UER851992 UON851978:UON851992 UYJ851978:UYJ851992 VIF851978:VIF851992 VSB851978:VSB851992 WBX851978:WBX851992 WLT851978:WLT851992 WVP851978:WVP851992 H917514:H917528 JD917514:JD917528 SZ917514:SZ917528 ACV917514:ACV917528 AMR917514:AMR917528 AWN917514:AWN917528 BGJ917514:BGJ917528 BQF917514:BQF917528 CAB917514:CAB917528 CJX917514:CJX917528 CTT917514:CTT917528 DDP917514:DDP917528 DNL917514:DNL917528 DXH917514:DXH917528 EHD917514:EHD917528 EQZ917514:EQZ917528 FAV917514:FAV917528 FKR917514:FKR917528 FUN917514:FUN917528 GEJ917514:GEJ917528 GOF917514:GOF917528 GYB917514:GYB917528 HHX917514:HHX917528 HRT917514:HRT917528 IBP917514:IBP917528 ILL917514:ILL917528 IVH917514:IVH917528 JFD917514:JFD917528 JOZ917514:JOZ917528 JYV917514:JYV917528 KIR917514:KIR917528 KSN917514:KSN917528 LCJ917514:LCJ917528 LMF917514:LMF917528 LWB917514:LWB917528 MFX917514:MFX917528 MPT917514:MPT917528 MZP917514:MZP917528 NJL917514:NJL917528 NTH917514:NTH917528 ODD917514:ODD917528 OMZ917514:OMZ917528 OWV917514:OWV917528 PGR917514:PGR917528 PQN917514:PQN917528 QAJ917514:QAJ917528 QKF917514:QKF917528 QUB917514:QUB917528 RDX917514:RDX917528 RNT917514:RNT917528 RXP917514:RXP917528 SHL917514:SHL917528 SRH917514:SRH917528 TBD917514:TBD917528 TKZ917514:TKZ917528 TUV917514:TUV917528 UER917514:UER917528 UON917514:UON917528 UYJ917514:UYJ917528 VIF917514:VIF917528 VSB917514:VSB917528 WBX917514:WBX917528 WLT917514:WLT917528 WVP917514:WVP917528 H983050:H983064 JD983050:JD983064 SZ983050:SZ983064 ACV983050:ACV983064 AMR983050:AMR983064 AWN983050:AWN983064 BGJ983050:BGJ983064 BQF983050:BQF983064 CAB983050:CAB983064 CJX983050:CJX983064 CTT983050:CTT983064 DDP983050:DDP983064 DNL983050:DNL983064 DXH983050:DXH983064 EHD983050:EHD983064 EQZ983050:EQZ983064 FAV983050:FAV983064 FKR983050:FKR983064 FUN983050:FUN983064 GEJ983050:GEJ983064 GOF983050:GOF983064 GYB983050:GYB983064 HHX983050:HHX983064 HRT983050:HRT983064 IBP983050:IBP983064 ILL983050:ILL983064 IVH983050:IVH983064 JFD983050:JFD983064 JOZ983050:JOZ983064 JYV983050:JYV983064 KIR983050:KIR983064 KSN983050:KSN983064 LCJ983050:LCJ983064 LMF983050:LMF983064 LWB983050:LWB983064 MFX983050:MFX983064 MPT983050:MPT983064 MZP983050:MZP983064 NJL983050:NJL983064 NTH983050:NTH983064 ODD983050:ODD983064 OMZ983050:OMZ983064 OWV983050:OWV983064 PGR983050:PGR983064 PQN983050:PQN983064 QAJ983050:QAJ983064 QKF983050:QKF983064 QUB983050:QUB983064 RDX983050:RDX983064 RNT983050:RNT983064 RXP983050:RXP983064 SHL983050:SHL983064 SRH983050:SRH983064 TBD983050:TBD983064 TKZ983050:TKZ983064 TUV983050:TUV983064 UER983050:UER983064 UON983050:UON983064 UYJ983050:UYJ983064 VIF983050:VIF983064 VSB983050:VSB983064 WBX983050:WBX983064 WLT983050:WLT983064 H10:H24" xr:uid="{00000000-0002-0000-0200-000009000000}">
      <formula1>1</formula1>
      <formula2>2000</formula2>
    </dataValidation>
    <dataValidation allowBlank="1" showInputMessage="1" showErrorMessage="1" promptTitle="ΟΝΟΜΑ" prompt="Καταχωρίστε το ονοματεπώνυμο του υπαλλήλου." sqref="WVL983050:WVL983064 IZ10:IZ24 SV10:SV24 ACR10:ACR24 AMN10:AMN24 AWJ10:AWJ24 BGF10:BGF24 BQB10:BQB24 BZX10:BZX24 CJT10:CJT24 CTP10:CTP24 DDL10:DDL24 DNH10:DNH24 DXD10:DXD24 EGZ10:EGZ24 EQV10:EQV24 FAR10:FAR24 FKN10:FKN24 FUJ10:FUJ24 GEF10:GEF24 GOB10:GOB24 GXX10:GXX24 HHT10:HHT24 HRP10:HRP24 IBL10:IBL24 ILH10:ILH24 IVD10:IVD24 JEZ10:JEZ24 JOV10:JOV24 JYR10:JYR24 KIN10:KIN24 KSJ10:KSJ24 LCF10:LCF24 LMB10:LMB24 LVX10:LVX24 MFT10:MFT24 MPP10:MPP24 MZL10:MZL24 NJH10:NJH24 NTD10:NTD24 OCZ10:OCZ24 OMV10:OMV24 OWR10:OWR24 PGN10:PGN24 PQJ10:PQJ24 QAF10:QAF24 QKB10:QKB24 QTX10:QTX24 RDT10:RDT24 RNP10:RNP24 RXL10:RXL24 SHH10:SHH24 SRD10:SRD24 TAZ10:TAZ24 TKV10:TKV24 TUR10:TUR24 UEN10:UEN24 UOJ10:UOJ24 UYF10:UYF24 VIB10:VIB24 VRX10:VRX24 WBT10:WBT24 WLP10:WLP24 WVL10:WVL24 D65546:D65560 IZ65546:IZ65560 SV65546:SV65560 ACR65546:ACR65560 AMN65546:AMN65560 AWJ65546:AWJ65560 BGF65546:BGF65560 BQB65546:BQB65560 BZX65546:BZX65560 CJT65546:CJT65560 CTP65546:CTP65560 DDL65546:DDL65560 DNH65546:DNH65560 DXD65546:DXD65560 EGZ65546:EGZ65560 EQV65546:EQV65560 FAR65546:FAR65560 FKN65546:FKN65560 FUJ65546:FUJ65560 GEF65546:GEF65560 GOB65546:GOB65560 GXX65546:GXX65560 HHT65546:HHT65560 HRP65546:HRP65560 IBL65546:IBL65560 ILH65546:ILH65560 IVD65546:IVD65560 JEZ65546:JEZ65560 JOV65546:JOV65560 JYR65546:JYR65560 KIN65546:KIN65560 KSJ65546:KSJ65560 LCF65546:LCF65560 LMB65546:LMB65560 LVX65546:LVX65560 MFT65546:MFT65560 MPP65546:MPP65560 MZL65546:MZL65560 NJH65546:NJH65560 NTD65546:NTD65560 OCZ65546:OCZ65560 OMV65546:OMV65560 OWR65546:OWR65560 PGN65546:PGN65560 PQJ65546:PQJ65560 QAF65546:QAF65560 QKB65546:QKB65560 QTX65546:QTX65560 RDT65546:RDT65560 RNP65546:RNP65560 RXL65546:RXL65560 SHH65546:SHH65560 SRD65546:SRD65560 TAZ65546:TAZ65560 TKV65546:TKV65560 TUR65546:TUR65560 UEN65546:UEN65560 UOJ65546:UOJ65560 UYF65546:UYF65560 VIB65546:VIB65560 VRX65546:VRX65560 WBT65546:WBT65560 WLP65546:WLP65560 WVL65546:WVL65560 D131082:D131096 IZ131082:IZ131096 SV131082:SV131096 ACR131082:ACR131096 AMN131082:AMN131096 AWJ131082:AWJ131096 BGF131082:BGF131096 BQB131082:BQB131096 BZX131082:BZX131096 CJT131082:CJT131096 CTP131082:CTP131096 DDL131082:DDL131096 DNH131082:DNH131096 DXD131082:DXD131096 EGZ131082:EGZ131096 EQV131082:EQV131096 FAR131082:FAR131096 FKN131082:FKN131096 FUJ131082:FUJ131096 GEF131082:GEF131096 GOB131082:GOB131096 GXX131082:GXX131096 HHT131082:HHT131096 HRP131082:HRP131096 IBL131082:IBL131096 ILH131082:ILH131096 IVD131082:IVD131096 JEZ131082:JEZ131096 JOV131082:JOV131096 JYR131082:JYR131096 KIN131082:KIN131096 KSJ131082:KSJ131096 LCF131082:LCF131096 LMB131082:LMB131096 LVX131082:LVX131096 MFT131082:MFT131096 MPP131082:MPP131096 MZL131082:MZL131096 NJH131082:NJH131096 NTD131082:NTD131096 OCZ131082:OCZ131096 OMV131082:OMV131096 OWR131082:OWR131096 PGN131082:PGN131096 PQJ131082:PQJ131096 QAF131082:QAF131096 QKB131082:QKB131096 QTX131082:QTX131096 RDT131082:RDT131096 RNP131082:RNP131096 RXL131082:RXL131096 SHH131082:SHH131096 SRD131082:SRD131096 TAZ131082:TAZ131096 TKV131082:TKV131096 TUR131082:TUR131096 UEN131082:UEN131096 UOJ131082:UOJ131096 UYF131082:UYF131096 VIB131082:VIB131096 VRX131082:VRX131096 WBT131082:WBT131096 WLP131082:WLP131096 WVL131082:WVL131096 D196618:D196632 IZ196618:IZ196632 SV196618:SV196632 ACR196618:ACR196632 AMN196618:AMN196632 AWJ196618:AWJ196632 BGF196618:BGF196632 BQB196618:BQB196632 BZX196618:BZX196632 CJT196618:CJT196632 CTP196618:CTP196632 DDL196618:DDL196632 DNH196618:DNH196632 DXD196618:DXD196632 EGZ196618:EGZ196632 EQV196618:EQV196632 FAR196618:FAR196632 FKN196618:FKN196632 FUJ196618:FUJ196632 GEF196618:GEF196632 GOB196618:GOB196632 GXX196618:GXX196632 HHT196618:HHT196632 HRP196618:HRP196632 IBL196618:IBL196632 ILH196618:ILH196632 IVD196618:IVD196632 JEZ196618:JEZ196632 JOV196618:JOV196632 JYR196618:JYR196632 KIN196618:KIN196632 KSJ196618:KSJ196632 LCF196618:LCF196632 LMB196618:LMB196632 LVX196618:LVX196632 MFT196618:MFT196632 MPP196618:MPP196632 MZL196618:MZL196632 NJH196618:NJH196632 NTD196618:NTD196632 OCZ196618:OCZ196632 OMV196618:OMV196632 OWR196618:OWR196632 PGN196618:PGN196632 PQJ196618:PQJ196632 QAF196618:QAF196632 QKB196618:QKB196632 QTX196618:QTX196632 RDT196618:RDT196632 RNP196618:RNP196632 RXL196618:RXL196632 SHH196618:SHH196632 SRD196618:SRD196632 TAZ196618:TAZ196632 TKV196618:TKV196632 TUR196618:TUR196632 UEN196618:UEN196632 UOJ196618:UOJ196632 UYF196618:UYF196632 VIB196618:VIB196632 VRX196618:VRX196632 WBT196618:WBT196632 WLP196618:WLP196632 WVL196618:WVL196632 D262154:D262168 IZ262154:IZ262168 SV262154:SV262168 ACR262154:ACR262168 AMN262154:AMN262168 AWJ262154:AWJ262168 BGF262154:BGF262168 BQB262154:BQB262168 BZX262154:BZX262168 CJT262154:CJT262168 CTP262154:CTP262168 DDL262154:DDL262168 DNH262154:DNH262168 DXD262154:DXD262168 EGZ262154:EGZ262168 EQV262154:EQV262168 FAR262154:FAR262168 FKN262154:FKN262168 FUJ262154:FUJ262168 GEF262154:GEF262168 GOB262154:GOB262168 GXX262154:GXX262168 HHT262154:HHT262168 HRP262154:HRP262168 IBL262154:IBL262168 ILH262154:ILH262168 IVD262154:IVD262168 JEZ262154:JEZ262168 JOV262154:JOV262168 JYR262154:JYR262168 KIN262154:KIN262168 KSJ262154:KSJ262168 LCF262154:LCF262168 LMB262154:LMB262168 LVX262154:LVX262168 MFT262154:MFT262168 MPP262154:MPP262168 MZL262154:MZL262168 NJH262154:NJH262168 NTD262154:NTD262168 OCZ262154:OCZ262168 OMV262154:OMV262168 OWR262154:OWR262168 PGN262154:PGN262168 PQJ262154:PQJ262168 QAF262154:QAF262168 QKB262154:QKB262168 QTX262154:QTX262168 RDT262154:RDT262168 RNP262154:RNP262168 RXL262154:RXL262168 SHH262154:SHH262168 SRD262154:SRD262168 TAZ262154:TAZ262168 TKV262154:TKV262168 TUR262154:TUR262168 UEN262154:UEN262168 UOJ262154:UOJ262168 UYF262154:UYF262168 VIB262154:VIB262168 VRX262154:VRX262168 WBT262154:WBT262168 WLP262154:WLP262168 WVL262154:WVL262168 D327690:D327704 IZ327690:IZ327704 SV327690:SV327704 ACR327690:ACR327704 AMN327690:AMN327704 AWJ327690:AWJ327704 BGF327690:BGF327704 BQB327690:BQB327704 BZX327690:BZX327704 CJT327690:CJT327704 CTP327690:CTP327704 DDL327690:DDL327704 DNH327690:DNH327704 DXD327690:DXD327704 EGZ327690:EGZ327704 EQV327690:EQV327704 FAR327690:FAR327704 FKN327690:FKN327704 FUJ327690:FUJ327704 GEF327690:GEF327704 GOB327690:GOB327704 GXX327690:GXX327704 HHT327690:HHT327704 HRP327690:HRP327704 IBL327690:IBL327704 ILH327690:ILH327704 IVD327690:IVD327704 JEZ327690:JEZ327704 JOV327690:JOV327704 JYR327690:JYR327704 KIN327690:KIN327704 KSJ327690:KSJ327704 LCF327690:LCF327704 LMB327690:LMB327704 LVX327690:LVX327704 MFT327690:MFT327704 MPP327690:MPP327704 MZL327690:MZL327704 NJH327690:NJH327704 NTD327690:NTD327704 OCZ327690:OCZ327704 OMV327690:OMV327704 OWR327690:OWR327704 PGN327690:PGN327704 PQJ327690:PQJ327704 QAF327690:QAF327704 QKB327690:QKB327704 QTX327690:QTX327704 RDT327690:RDT327704 RNP327690:RNP327704 RXL327690:RXL327704 SHH327690:SHH327704 SRD327690:SRD327704 TAZ327690:TAZ327704 TKV327690:TKV327704 TUR327690:TUR327704 UEN327690:UEN327704 UOJ327690:UOJ327704 UYF327690:UYF327704 VIB327690:VIB327704 VRX327690:VRX327704 WBT327690:WBT327704 WLP327690:WLP327704 WVL327690:WVL327704 D393226:D393240 IZ393226:IZ393240 SV393226:SV393240 ACR393226:ACR393240 AMN393226:AMN393240 AWJ393226:AWJ393240 BGF393226:BGF393240 BQB393226:BQB393240 BZX393226:BZX393240 CJT393226:CJT393240 CTP393226:CTP393240 DDL393226:DDL393240 DNH393226:DNH393240 DXD393226:DXD393240 EGZ393226:EGZ393240 EQV393226:EQV393240 FAR393226:FAR393240 FKN393226:FKN393240 FUJ393226:FUJ393240 GEF393226:GEF393240 GOB393226:GOB393240 GXX393226:GXX393240 HHT393226:HHT393240 HRP393226:HRP393240 IBL393226:IBL393240 ILH393226:ILH393240 IVD393226:IVD393240 JEZ393226:JEZ393240 JOV393226:JOV393240 JYR393226:JYR393240 KIN393226:KIN393240 KSJ393226:KSJ393240 LCF393226:LCF393240 LMB393226:LMB393240 LVX393226:LVX393240 MFT393226:MFT393240 MPP393226:MPP393240 MZL393226:MZL393240 NJH393226:NJH393240 NTD393226:NTD393240 OCZ393226:OCZ393240 OMV393226:OMV393240 OWR393226:OWR393240 PGN393226:PGN393240 PQJ393226:PQJ393240 QAF393226:QAF393240 QKB393226:QKB393240 QTX393226:QTX393240 RDT393226:RDT393240 RNP393226:RNP393240 RXL393226:RXL393240 SHH393226:SHH393240 SRD393226:SRD393240 TAZ393226:TAZ393240 TKV393226:TKV393240 TUR393226:TUR393240 UEN393226:UEN393240 UOJ393226:UOJ393240 UYF393226:UYF393240 VIB393226:VIB393240 VRX393226:VRX393240 WBT393226:WBT393240 WLP393226:WLP393240 WVL393226:WVL393240 D458762:D458776 IZ458762:IZ458776 SV458762:SV458776 ACR458762:ACR458776 AMN458762:AMN458776 AWJ458762:AWJ458776 BGF458762:BGF458776 BQB458762:BQB458776 BZX458762:BZX458776 CJT458762:CJT458776 CTP458762:CTP458776 DDL458762:DDL458776 DNH458762:DNH458776 DXD458762:DXD458776 EGZ458762:EGZ458776 EQV458762:EQV458776 FAR458762:FAR458776 FKN458762:FKN458776 FUJ458762:FUJ458776 GEF458762:GEF458776 GOB458762:GOB458776 GXX458762:GXX458776 HHT458762:HHT458776 HRP458762:HRP458776 IBL458762:IBL458776 ILH458762:ILH458776 IVD458762:IVD458776 JEZ458762:JEZ458776 JOV458762:JOV458776 JYR458762:JYR458776 KIN458762:KIN458776 KSJ458762:KSJ458776 LCF458762:LCF458776 LMB458762:LMB458776 LVX458762:LVX458776 MFT458762:MFT458776 MPP458762:MPP458776 MZL458762:MZL458776 NJH458762:NJH458776 NTD458762:NTD458776 OCZ458762:OCZ458776 OMV458762:OMV458776 OWR458762:OWR458776 PGN458762:PGN458776 PQJ458762:PQJ458776 QAF458762:QAF458776 QKB458762:QKB458776 QTX458762:QTX458776 RDT458762:RDT458776 RNP458762:RNP458776 RXL458762:RXL458776 SHH458762:SHH458776 SRD458762:SRD458776 TAZ458762:TAZ458776 TKV458762:TKV458776 TUR458762:TUR458776 UEN458762:UEN458776 UOJ458762:UOJ458776 UYF458762:UYF458776 VIB458762:VIB458776 VRX458762:VRX458776 WBT458762:WBT458776 WLP458762:WLP458776 WVL458762:WVL458776 D524298:D524312 IZ524298:IZ524312 SV524298:SV524312 ACR524298:ACR524312 AMN524298:AMN524312 AWJ524298:AWJ524312 BGF524298:BGF524312 BQB524298:BQB524312 BZX524298:BZX524312 CJT524298:CJT524312 CTP524298:CTP524312 DDL524298:DDL524312 DNH524298:DNH524312 DXD524298:DXD524312 EGZ524298:EGZ524312 EQV524298:EQV524312 FAR524298:FAR524312 FKN524298:FKN524312 FUJ524298:FUJ524312 GEF524298:GEF524312 GOB524298:GOB524312 GXX524298:GXX524312 HHT524298:HHT524312 HRP524298:HRP524312 IBL524298:IBL524312 ILH524298:ILH524312 IVD524298:IVD524312 JEZ524298:JEZ524312 JOV524298:JOV524312 JYR524298:JYR524312 KIN524298:KIN524312 KSJ524298:KSJ524312 LCF524298:LCF524312 LMB524298:LMB524312 LVX524298:LVX524312 MFT524298:MFT524312 MPP524298:MPP524312 MZL524298:MZL524312 NJH524298:NJH524312 NTD524298:NTD524312 OCZ524298:OCZ524312 OMV524298:OMV524312 OWR524298:OWR524312 PGN524298:PGN524312 PQJ524298:PQJ524312 QAF524298:QAF524312 QKB524298:QKB524312 QTX524298:QTX524312 RDT524298:RDT524312 RNP524298:RNP524312 RXL524298:RXL524312 SHH524298:SHH524312 SRD524298:SRD524312 TAZ524298:TAZ524312 TKV524298:TKV524312 TUR524298:TUR524312 UEN524298:UEN524312 UOJ524298:UOJ524312 UYF524298:UYF524312 VIB524298:VIB524312 VRX524298:VRX524312 WBT524298:WBT524312 WLP524298:WLP524312 WVL524298:WVL524312 D589834:D589848 IZ589834:IZ589848 SV589834:SV589848 ACR589834:ACR589848 AMN589834:AMN589848 AWJ589834:AWJ589848 BGF589834:BGF589848 BQB589834:BQB589848 BZX589834:BZX589848 CJT589834:CJT589848 CTP589834:CTP589848 DDL589834:DDL589848 DNH589834:DNH589848 DXD589834:DXD589848 EGZ589834:EGZ589848 EQV589834:EQV589848 FAR589834:FAR589848 FKN589834:FKN589848 FUJ589834:FUJ589848 GEF589834:GEF589848 GOB589834:GOB589848 GXX589834:GXX589848 HHT589834:HHT589848 HRP589834:HRP589848 IBL589834:IBL589848 ILH589834:ILH589848 IVD589834:IVD589848 JEZ589834:JEZ589848 JOV589834:JOV589848 JYR589834:JYR589848 KIN589834:KIN589848 KSJ589834:KSJ589848 LCF589834:LCF589848 LMB589834:LMB589848 LVX589834:LVX589848 MFT589834:MFT589848 MPP589834:MPP589848 MZL589834:MZL589848 NJH589834:NJH589848 NTD589834:NTD589848 OCZ589834:OCZ589848 OMV589834:OMV589848 OWR589834:OWR589848 PGN589834:PGN589848 PQJ589834:PQJ589848 QAF589834:QAF589848 QKB589834:QKB589848 QTX589834:QTX589848 RDT589834:RDT589848 RNP589834:RNP589848 RXL589834:RXL589848 SHH589834:SHH589848 SRD589834:SRD589848 TAZ589834:TAZ589848 TKV589834:TKV589848 TUR589834:TUR589848 UEN589834:UEN589848 UOJ589834:UOJ589848 UYF589834:UYF589848 VIB589834:VIB589848 VRX589834:VRX589848 WBT589834:WBT589848 WLP589834:WLP589848 WVL589834:WVL589848 D655370:D655384 IZ655370:IZ655384 SV655370:SV655384 ACR655370:ACR655384 AMN655370:AMN655384 AWJ655370:AWJ655384 BGF655370:BGF655384 BQB655370:BQB655384 BZX655370:BZX655384 CJT655370:CJT655384 CTP655370:CTP655384 DDL655370:DDL655384 DNH655370:DNH655384 DXD655370:DXD655384 EGZ655370:EGZ655384 EQV655370:EQV655384 FAR655370:FAR655384 FKN655370:FKN655384 FUJ655370:FUJ655384 GEF655370:GEF655384 GOB655370:GOB655384 GXX655370:GXX655384 HHT655370:HHT655384 HRP655370:HRP655384 IBL655370:IBL655384 ILH655370:ILH655384 IVD655370:IVD655384 JEZ655370:JEZ655384 JOV655370:JOV655384 JYR655370:JYR655384 KIN655370:KIN655384 KSJ655370:KSJ655384 LCF655370:LCF655384 LMB655370:LMB655384 LVX655370:LVX655384 MFT655370:MFT655384 MPP655370:MPP655384 MZL655370:MZL655384 NJH655370:NJH655384 NTD655370:NTD655384 OCZ655370:OCZ655384 OMV655370:OMV655384 OWR655370:OWR655384 PGN655370:PGN655384 PQJ655370:PQJ655384 QAF655370:QAF655384 QKB655370:QKB655384 QTX655370:QTX655384 RDT655370:RDT655384 RNP655370:RNP655384 RXL655370:RXL655384 SHH655370:SHH655384 SRD655370:SRD655384 TAZ655370:TAZ655384 TKV655370:TKV655384 TUR655370:TUR655384 UEN655370:UEN655384 UOJ655370:UOJ655384 UYF655370:UYF655384 VIB655370:VIB655384 VRX655370:VRX655384 WBT655370:WBT655384 WLP655370:WLP655384 WVL655370:WVL655384 D720906:D720920 IZ720906:IZ720920 SV720906:SV720920 ACR720906:ACR720920 AMN720906:AMN720920 AWJ720906:AWJ720920 BGF720906:BGF720920 BQB720906:BQB720920 BZX720906:BZX720920 CJT720906:CJT720920 CTP720906:CTP720920 DDL720906:DDL720920 DNH720906:DNH720920 DXD720906:DXD720920 EGZ720906:EGZ720920 EQV720906:EQV720920 FAR720906:FAR720920 FKN720906:FKN720920 FUJ720906:FUJ720920 GEF720906:GEF720920 GOB720906:GOB720920 GXX720906:GXX720920 HHT720906:HHT720920 HRP720906:HRP720920 IBL720906:IBL720920 ILH720906:ILH720920 IVD720906:IVD720920 JEZ720906:JEZ720920 JOV720906:JOV720920 JYR720906:JYR720920 KIN720906:KIN720920 KSJ720906:KSJ720920 LCF720906:LCF720920 LMB720906:LMB720920 LVX720906:LVX720920 MFT720906:MFT720920 MPP720906:MPP720920 MZL720906:MZL720920 NJH720906:NJH720920 NTD720906:NTD720920 OCZ720906:OCZ720920 OMV720906:OMV720920 OWR720906:OWR720920 PGN720906:PGN720920 PQJ720906:PQJ720920 QAF720906:QAF720920 QKB720906:QKB720920 QTX720906:QTX720920 RDT720906:RDT720920 RNP720906:RNP720920 RXL720906:RXL720920 SHH720906:SHH720920 SRD720906:SRD720920 TAZ720906:TAZ720920 TKV720906:TKV720920 TUR720906:TUR720920 UEN720906:UEN720920 UOJ720906:UOJ720920 UYF720906:UYF720920 VIB720906:VIB720920 VRX720906:VRX720920 WBT720906:WBT720920 WLP720906:WLP720920 WVL720906:WVL720920 D786442:D786456 IZ786442:IZ786456 SV786442:SV786456 ACR786442:ACR786456 AMN786442:AMN786456 AWJ786442:AWJ786456 BGF786442:BGF786456 BQB786442:BQB786456 BZX786442:BZX786456 CJT786442:CJT786456 CTP786442:CTP786456 DDL786442:DDL786456 DNH786442:DNH786456 DXD786442:DXD786456 EGZ786442:EGZ786456 EQV786442:EQV786456 FAR786442:FAR786456 FKN786442:FKN786456 FUJ786442:FUJ786456 GEF786442:GEF786456 GOB786442:GOB786456 GXX786442:GXX786456 HHT786442:HHT786456 HRP786442:HRP786456 IBL786442:IBL786456 ILH786442:ILH786456 IVD786442:IVD786456 JEZ786442:JEZ786456 JOV786442:JOV786456 JYR786442:JYR786456 KIN786442:KIN786456 KSJ786442:KSJ786456 LCF786442:LCF786456 LMB786442:LMB786456 LVX786442:LVX786456 MFT786442:MFT786456 MPP786442:MPP786456 MZL786442:MZL786456 NJH786442:NJH786456 NTD786442:NTD786456 OCZ786442:OCZ786456 OMV786442:OMV786456 OWR786442:OWR786456 PGN786442:PGN786456 PQJ786442:PQJ786456 QAF786442:QAF786456 QKB786442:QKB786456 QTX786442:QTX786456 RDT786442:RDT786456 RNP786442:RNP786456 RXL786442:RXL786456 SHH786442:SHH786456 SRD786442:SRD786456 TAZ786442:TAZ786456 TKV786442:TKV786456 TUR786442:TUR786456 UEN786442:UEN786456 UOJ786442:UOJ786456 UYF786442:UYF786456 VIB786442:VIB786456 VRX786442:VRX786456 WBT786442:WBT786456 WLP786442:WLP786456 WVL786442:WVL786456 D851978:D851992 IZ851978:IZ851992 SV851978:SV851992 ACR851978:ACR851992 AMN851978:AMN851992 AWJ851978:AWJ851992 BGF851978:BGF851992 BQB851978:BQB851992 BZX851978:BZX851992 CJT851978:CJT851992 CTP851978:CTP851992 DDL851978:DDL851992 DNH851978:DNH851992 DXD851978:DXD851992 EGZ851978:EGZ851992 EQV851978:EQV851992 FAR851978:FAR851992 FKN851978:FKN851992 FUJ851978:FUJ851992 GEF851978:GEF851992 GOB851978:GOB851992 GXX851978:GXX851992 HHT851978:HHT851992 HRP851978:HRP851992 IBL851978:IBL851992 ILH851978:ILH851992 IVD851978:IVD851992 JEZ851978:JEZ851992 JOV851978:JOV851992 JYR851978:JYR851992 KIN851978:KIN851992 KSJ851978:KSJ851992 LCF851978:LCF851992 LMB851978:LMB851992 LVX851978:LVX851992 MFT851978:MFT851992 MPP851978:MPP851992 MZL851978:MZL851992 NJH851978:NJH851992 NTD851978:NTD851992 OCZ851978:OCZ851992 OMV851978:OMV851992 OWR851978:OWR851992 PGN851978:PGN851992 PQJ851978:PQJ851992 QAF851978:QAF851992 QKB851978:QKB851992 QTX851978:QTX851992 RDT851978:RDT851992 RNP851978:RNP851992 RXL851978:RXL851992 SHH851978:SHH851992 SRD851978:SRD851992 TAZ851978:TAZ851992 TKV851978:TKV851992 TUR851978:TUR851992 UEN851978:UEN851992 UOJ851978:UOJ851992 UYF851978:UYF851992 VIB851978:VIB851992 VRX851978:VRX851992 WBT851978:WBT851992 WLP851978:WLP851992 WVL851978:WVL851992 D917514:D917528 IZ917514:IZ917528 SV917514:SV917528 ACR917514:ACR917528 AMN917514:AMN917528 AWJ917514:AWJ917528 BGF917514:BGF917528 BQB917514:BQB917528 BZX917514:BZX917528 CJT917514:CJT917528 CTP917514:CTP917528 DDL917514:DDL917528 DNH917514:DNH917528 DXD917514:DXD917528 EGZ917514:EGZ917528 EQV917514:EQV917528 FAR917514:FAR917528 FKN917514:FKN917528 FUJ917514:FUJ917528 GEF917514:GEF917528 GOB917514:GOB917528 GXX917514:GXX917528 HHT917514:HHT917528 HRP917514:HRP917528 IBL917514:IBL917528 ILH917514:ILH917528 IVD917514:IVD917528 JEZ917514:JEZ917528 JOV917514:JOV917528 JYR917514:JYR917528 KIN917514:KIN917528 KSJ917514:KSJ917528 LCF917514:LCF917528 LMB917514:LMB917528 LVX917514:LVX917528 MFT917514:MFT917528 MPP917514:MPP917528 MZL917514:MZL917528 NJH917514:NJH917528 NTD917514:NTD917528 OCZ917514:OCZ917528 OMV917514:OMV917528 OWR917514:OWR917528 PGN917514:PGN917528 PQJ917514:PQJ917528 QAF917514:QAF917528 QKB917514:QKB917528 QTX917514:QTX917528 RDT917514:RDT917528 RNP917514:RNP917528 RXL917514:RXL917528 SHH917514:SHH917528 SRD917514:SRD917528 TAZ917514:TAZ917528 TKV917514:TKV917528 TUR917514:TUR917528 UEN917514:UEN917528 UOJ917514:UOJ917528 UYF917514:UYF917528 VIB917514:VIB917528 VRX917514:VRX917528 WBT917514:WBT917528 WLP917514:WLP917528 WVL917514:WVL917528 D983050:D983064 IZ983050:IZ983064 SV983050:SV983064 ACR983050:ACR983064 AMN983050:AMN983064 AWJ983050:AWJ983064 BGF983050:BGF983064 BQB983050:BQB983064 BZX983050:BZX983064 CJT983050:CJT983064 CTP983050:CTP983064 DDL983050:DDL983064 DNH983050:DNH983064 DXD983050:DXD983064 EGZ983050:EGZ983064 EQV983050:EQV983064 FAR983050:FAR983064 FKN983050:FKN983064 FUJ983050:FUJ983064 GEF983050:GEF983064 GOB983050:GOB983064 GXX983050:GXX983064 HHT983050:HHT983064 HRP983050:HRP983064 IBL983050:IBL983064 ILH983050:ILH983064 IVD983050:IVD983064 JEZ983050:JEZ983064 JOV983050:JOV983064 JYR983050:JYR983064 KIN983050:KIN983064 KSJ983050:KSJ983064 LCF983050:LCF983064 LMB983050:LMB983064 LVX983050:LVX983064 MFT983050:MFT983064 MPP983050:MPP983064 MZL983050:MZL983064 NJH983050:NJH983064 NTD983050:NTD983064 OCZ983050:OCZ983064 OMV983050:OMV983064 OWR983050:OWR983064 PGN983050:PGN983064 PQJ983050:PQJ983064 QAF983050:QAF983064 QKB983050:QKB983064 QTX983050:QTX983064 RDT983050:RDT983064 RNP983050:RNP983064 RXL983050:RXL983064 SHH983050:SHH983064 SRD983050:SRD983064 TAZ983050:TAZ983064 TKV983050:TKV983064 TUR983050:TUR983064 UEN983050:UEN983064 UOJ983050:UOJ983064 UYF983050:UYF983064 VIB983050:VIB983064 VRX983050:VRX983064 WBT983050:WBT983064 WLP983050:WLP983064" xr:uid="{00000000-0002-0000-0200-00000A000000}"/>
    <dataValidation allowBlank="1" showInputMessage="1" showErrorMessage="1" promptTitle="ΥΠΟΥΡΓΕΙΟ/ΤΜΗΜΑ/ΥΠΗΡΕΣΙΑ" prompt="Αναγράψετε το Υπουργείο/Τμήμα/Υπηρεσία" sqref="D6:H6 IZ6:JD6 SV6:SZ6 ACR6:ACV6 AMN6:AMR6 AWJ6:AWN6 BGF6:BGJ6 BQB6:BQF6 BZX6:CAB6 CJT6:CJX6 CTP6:CTT6 DDL6:DDP6 DNH6:DNL6 DXD6:DXH6 EGZ6:EHD6 EQV6:EQZ6 FAR6:FAV6 FKN6:FKR6 FUJ6:FUN6 GEF6:GEJ6 GOB6:GOF6 GXX6:GYB6 HHT6:HHX6 HRP6:HRT6 IBL6:IBP6 ILH6:ILL6 IVD6:IVH6 JEZ6:JFD6 JOV6:JOZ6 JYR6:JYV6 KIN6:KIR6 KSJ6:KSN6 LCF6:LCJ6 LMB6:LMF6 LVX6:LWB6 MFT6:MFX6 MPP6:MPT6 MZL6:MZP6 NJH6:NJL6 NTD6:NTH6 OCZ6:ODD6 OMV6:OMZ6 OWR6:OWV6 PGN6:PGR6 PQJ6:PQN6 QAF6:QAJ6 QKB6:QKF6 QTX6:QUB6 RDT6:RDX6 RNP6:RNT6 RXL6:RXP6 SHH6:SHL6 SRD6:SRH6 TAZ6:TBD6 TKV6:TKZ6 TUR6:TUV6 UEN6:UER6 UOJ6:UON6 UYF6:UYJ6 VIB6:VIF6 VRX6:VSB6 WBT6:WBX6 WLP6:WLT6 WVL6:WVP6 D65542:H65542 IZ65542:JD65542 SV65542:SZ65542 ACR65542:ACV65542 AMN65542:AMR65542 AWJ65542:AWN65542 BGF65542:BGJ65542 BQB65542:BQF65542 BZX65542:CAB65542 CJT65542:CJX65542 CTP65542:CTT65542 DDL65542:DDP65542 DNH65542:DNL65542 DXD65542:DXH65542 EGZ65542:EHD65542 EQV65542:EQZ65542 FAR65542:FAV65542 FKN65542:FKR65542 FUJ65542:FUN65542 GEF65542:GEJ65542 GOB65542:GOF65542 GXX65542:GYB65542 HHT65542:HHX65542 HRP65542:HRT65542 IBL65542:IBP65542 ILH65542:ILL65542 IVD65542:IVH65542 JEZ65542:JFD65542 JOV65542:JOZ65542 JYR65542:JYV65542 KIN65542:KIR65542 KSJ65542:KSN65542 LCF65542:LCJ65542 LMB65542:LMF65542 LVX65542:LWB65542 MFT65542:MFX65542 MPP65542:MPT65542 MZL65542:MZP65542 NJH65542:NJL65542 NTD65542:NTH65542 OCZ65542:ODD65542 OMV65542:OMZ65542 OWR65542:OWV65542 PGN65542:PGR65542 PQJ65542:PQN65542 QAF65542:QAJ65542 QKB65542:QKF65542 QTX65542:QUB65542 RDT65542:RDX65542 RNP65542:RNT65542 RXL65542:RXP65542 SHH65542:SHL65542 SRD65542:SRH65542 TAZ65542:TBD65542 TKV65542:TKZ65542 TUR65542:TUV65542 UEN65542:UER65542 UOJ65542:UON65542 UYF65542:UYJ65542 VIB65542:VIF65542 VRX65542:VSB65542 WBT65542:WBX65542 WLP65542:WLT65542 WVL65542:WVP65542 D131078:H131078 IZ131078:JD131078 SV131078:SZ131078 ACR131078:ACV131078 AMN131078:AMR131078 AWJ131078:AWN131078 BGF131078:BGJ131078 BQB131078:BQF131078 BZX131078:CAB131078 CJT131078:CJX131078 CTP131078:CTT131078 DDL131078:DDP131078 DNH131078:DNL131078 DXD131078:DXH131078 EGZ131078:EHD131078 EQV131078:EQZ131078 FAR131078:FAV131078 FKN131078:FKR131078 FUJ131078:FUN131078 GEF131078:GEJ131078 GOB131078:GOF131078 GXX131078:GYB131078 HHT131078:HHX131078 HRP131078:HRT131078 IBL131078:IBP131078 ILH131078:ILL131078 IVD131078:IVH131078 JEZ131078:JFD131078 JOV131078:JOZ131078 JYR131078:JYV131078 KIN131078:KIR131078 KSJ131078:KSN131078 LCF131078:LCJ131078 LMB131078:LMF131078 LVX131078:LWB131078 MFT131078:MFX131078 MPP131078:MPT131078 MZL131078:MZP131078 NJH131078:NJL131078 NTD131078:NTH131078 OCZ131078:ODD131078 OMV131078:OMZ131078 OWR131078:OWV131078 PGN131078:PGR131078 PQJ131078:PQN131078 QAF131078:QAJ131078 QKB131078:QKF131078 QTX131078:QUB131078 RDT131078:RDX131078 RNP131078:RNT131078 RXL131078:RXP131078 SHH131078:SHL131078 SRD131078:SRH131078 TAZ131078:TBD131078 TKV131078:TKZ131078 TUR131078:TUV131078 UEN131078:UER131078 UOJ131078:UON131078 UYF131078:UYJ131078 VIB131078:VIF131078 VRX131078:VSB131078 WBT131078:WBX131078 WLP131078:WLT131078 WVL131078:WVP131078 D196614:H196614 IZ196614:JD196614 SV196614:SZ196614 ACR196614:ACV196614 AMN196614:AMR196614 AWJ196614:AWN196614 BGF196614:BGJ196614 BQB196614:BQF196614 BZX196614:CAB196614 CJT196614:CJX196614 CTP196614:CTT196614 DDL196614:DDP196614 DNH196614:DNL196614 DXD196614:DXH196614 EGZ196614:EHD196614 EQV196614:EQZ196614 FAR196614:FAV196614 FKN196614:FKR196614 FUJ196614:FUN196614 GEF196614:GEJ196614 GOB196614:GOF196614 GXX196614:GYB196614 HHT196614:HHX196614 HRP196614:HRT196614 IBL196614:IBP196614 ILH196614:ILL196614 IVD196614:IVH196614 JEZ196614:JFD196614 JOV196614:JOZ196614 JYR196614:JYV196614 KIN196614:KIR196614 KSJ196614:KSN196614 LCF196614:LCJ196614 LMB196614:LMF196614 LVX196614:LWB196614 MFT196614:MFX196614 MPP196614:MPT196614 MZL196614:MZP196614 NJH196614:NJL196614 NTD196614:NTH196614 OCZ196614:ODD196614 OMV196614:OMZ196614 OWR196614:OWV196614 PGN196614:PGR196614 PQJ196614:PQN196614 QAF196614:QAJ196614 QKB196614:QKF196614 QTX196614:QUB196614 RDT196614:RDX196614 RNP196614:RNT196614 RXL196614:RXP196614 SHH196614:SHL196614 SRD196614:SRH196614 TAZ196614:TBD196614 TKV196614:TKZ196614 TUR196614:TUV196614 UEN196614:UER196614 UOJ196614:UON196614 UYF196614:UYJ196614 VIB196614:VIF196614 VRX196614:VSB196614 WBT196614:WBX196614 WLP196614:WLT196614 WVL196614:WVP196614 D262150:H262150 IZ262150:JD262150 SV262150:SZ262150 ACR262150:ACV262150 AMN262150:AMR262150 AWJ262150:AWN262150 BGF262150:BGJ262150 BQB262150:BQF262150 BZX262150:CAB262150 CJT262150:CJX262150 CTP262150:CTT262150 DDL262150:DDP262150 DNH262150:DNL262150 DXD262150:DXH262150 EGZ262150:EHD262150 EQV262150:EQZ262150 FAR262150:FAV262150 FKN262150:FKR262150 FUJ262150:FUN262150 GEF262150:GEJ262150 GOB262150:GOF262150 GXX262150:GYB262150 HHT262150:HHX262150 HRP262150:HRT262150 IBL262150:IBP262150 ILH262150:ILL262150 IVD262150:IVH262150 JEZ262150:JFD262150 JOV262150:JOZ262150 JYR262150:JYV262150 KIN262150:KIR262150 KSJ262150:KSN262150 LCF262150:LCJ262150 LMB262150:LMF262150 LVX262150:LWB262150 MFT262150:MFX262150 MPP262150:MPT262150 MZL262150:MZP262150 NJH262150:NJL262150 NTD262150:NTH262150 OCZ262150:ODD262150 OMV262150:OMZ262150 OWR262150:OWV262150 PGN262150:PGR262150 PQJ262150:PQN262150 QAF262150:QAJ262150 QKB262150:QKF262150 QTX262150:QUB262150 RDT262150:RDX262150 RNP262150:RNT262150 RXL262150:RXP262150 SHH262150:SHL262150 SRD262150:SRH262150 TAZ262150:TBD262150 TKV262150:TKZ262150 TUR262150:TUV262150 UEN262150:UER262150 UOJ262150:UON262150 UYF262150:UYJ262150 VIB262150:VIF262150 VRX262150:VSB262150 WBT262150:WBX262150 WLP262150:WLT262150 WVL262150:WVP262150 D327686:H327686 IZ327686:JD327686 SV327686:SZ327686 ACR327686:ACV327686 AMN327686:AMR327686 AWJ327686:AWN327686 BGF327686:BGJ327686 BQB327686:BQF327686 BZX327686:CAB327686 CJT327686:CJX327686 CTP327686:CTT327686 DDL327686:DDP327686 DNH327686:DNL327686 DXD327686:DXH327686 EGZ327686:EHD327686 EQV327686:EQZ327686 FAR327686:FAV327686 FKN327686:FKR327686 FUJ327686:FUN327686 GEF327686:GEJ327686 GOB327686:GOF327686 GXX327686:GYB327686 HHT327686:HHX327686 HRP327686:HRT327686 IBL327686:IBP327686 ILH327686:ILL327686 IVD327686:IVH327686 JEZ327686:JFD327686 JOV327686:JOZ327686 JYR327686:JYV327686 KIN327686:KIR327686 KSJ327686:KSN327686 LCF327686:LCJ327686 LMB327686:LMF327686 LVX327686:LWB327686 MFT327686:MFX327686 MPP327686:MPT327686 MZL327686:MZP327686 NJH327686:NJL327686 NTD327686:NTH327686 OCZ327686:ODD327686 OMV327686:OMZ327686 OWR327686:OWV327686 PGN327686:PGR327686 PQJ327686:PQN327686 QAF327686:QAJ327686 QKB327686:QKF327686 QTX327686:QUB327686 RDT327686:RDX327686 RNP327686:RNT327686 RXL327686:RXP327686 SHH327686:SHL327686 SRD327686:SRH327686 TAZ327686:TBD327686 TKV327686:TKZ327686 TUR327686:TUV327686 UEN327686:UER327686 UOJ327686:UON327686 UYF327686:UYJ327686 VIB327686:VIF327686 VRX327686:VSB327686 WBT327686:WBX327686 WLP327686:WLT327686 WVL327686:WVP327686 D393222:H393222 IZ393222:JD393222 SV393222:SZ393222 ACR393222:ACV393222 AMN393222:AMR393222 AWJ393222:AWN393222 BGF393222:BGJ393222 BQB393222:BQF393222 BZX393222:CAB393222 CJT393222:CJX393222 CTP393222:CTT393222 DDL393222:DDP393222 DNH393222:DNL393222 DXD393222:DXH393222 EGZ393222:EHD393222 EQV393222:EQZ393222 FAR393222:FAV393222 FKN393222:FKR393222 FUJ393222:FUN393222 GEF393222:GEJ393222 GOB393222:GOF393222 GXX393222:GYB393222 HHT393222:HHX393222 HRP393222:HRT393222 IBL393222:IBP393222 ILH393222:ILL393222 IVD393222:IVH393222 JEZ393222:JFD393222 JOV393222:JOZ393222 JYR393222:JYV393222 KIN393222:KIR393222 KSJ393222:KSN393222 LCF393222:LCJ393222 LMB393222:LMF393222 LVX393222:LWB393222 MFT393222:MFX393222 MPP393222:MPT393222 MZL393222:MZP393222 NJH393222:NJL393222 NTD393222:NTH393222 OCZ393222:ODD393222 OMV393222:OMZ393222 OWR393222:OWV393222 PGN393222:PGR393222 PQJ393222:PQN393222 QAF393222:QAJ393222 QKB393222:QKF393222 QTX393222:QUB393222 RDT393222:RDX393222 RNP393222:RNT393222 RXL393222:RXP393222 SHH393222:SHL393222 SRD393222:SRH393222 TAZ393222:TBD393222 TKV393222:TKZ393222 TUR393222:TUV393222 UEN393222:UER393222 UOJ393222:UON393222 UYF393222:UYJ393222 VIB393222:VIF393222 VRX393222:VSB393222 WBT393222:WBX393222 WLP393222:WLT393222 WVL393222:WVP393222 D458758:H458758 IZ458758:JD458758 SV458758:SZ458758 ACR458758:ACV458758 AMN458758:AMR458758 AWJ458758:AWN458758 BGF458758:BGJ458758 BQB458758:BQF458758 BZX458758:CAB458758 CJT458758:CJX458758 CTP458758:CTT458758 DDL458758:DDP458758 DNH458758:DNL458758 DXD458758:DXH458758 EGZ458758:EHD458758 EQV458758:EQZ458758 FAR458758:FAV458758 FKN458758:FKR458758 FUJ458758:FUN458758 GEF458758:GEJ458758 GOB458758:GOF458758 GXX458758:GYB458758 HHT458758:HHX458758 HRP458758:HRT458758 IBL458758:IBP458758 ILH458758:ILL458758 IVD458758:IVH458758 JEZ458758:JFD458758 JOV458758:JOZ458758 JYR458758:JYV458758 KIN458758:KIR458758 KSJ458758:KSN458758 LCF458758:LCJ458758 LMB458758:LMF458758 LVX458758:LWB458758 MFT458758:MFX458758 MPP458758:MPT458758 MZL458758:MZP458758 NJH458758:NJL458758 NTD458758:NTH458758 OCZ458758:ODD458758 OMV458758:OMZ458758 OWR458758:OWV458758 PGN458758:PGR458758 PQJ458758:PQN458758 QAF458758:QAJ458758 QKB458758:QKF458758 QTX458758:QUB458758 RDT458758:RDX458758 RNP458758:RNT458758 RXL458758:RXP458758 SHH458758:SHL458758 SRD458758:SRH458758 TAZ458758:TBD458758 TKV458758:TKZ458758 TUR458758:TUV458758 UEN458758:UER458758 UOJ458758:UON458758 UYF458758:UYJ458758 VIB458758:VIF458758 VRX458758:VSB458758 WBT458758:WBX458758 WLP458758:WLT458758 WVL458758:WVP458758 D524294:H524294 IZ524294:JD524294 SV524294:SZ524294 ACR524294:ACV524294 AMN524294:AMR524294 AWJ524294:AWN524294 BGF524294:BGJ524294 BQB524294:BQF524294 BZX524294:CAB524294 CJT524294:CJX524294 CTP524294:CTT524294 DDL524294:DDP524294 DNH524294:DNL524294 DXD524294:DXH524294 EGZ524294:EHD524294 EQV524294:EQZ524294 FAR524294:FAV524294 FKN524294:FKR524294 FUJ524294:FUN524294 GEF524294:GEJ524294 GOB524294:GOF524294 GXX524294:GYB524294 HHT524294:HHX524294 HRP524294:HRT524294 IBL524294:IBP524294 ILH524294:ILL524294 IVD524294:IVH524294 JEZ524294:JFD524294 JOV524294:JOZ524294 JYR524294:JYV524294 KIN524294:KIR524294 KSJ524294:KSN524294 LCF524294:LCJ524294 LMB524294:LMF524294 LVX524294:LWB524294 MFT524294:MFX524294 MPP524294:MPT524294 MZL524294:MZP524294 NJH524294:NJL524294 NTD524294:NTH524294 OCZ524294:ODD524294 OMV524294:OMZ524294 OWR524294:OWV524294 PGN524294:PGR524294 PQJ524294:PQN524294 QAF524294:QAJ524294 QKB524294:QKF524294 QTX524294:QUB524294 RDT524294:RDX524294 RNP524294:RNT524294 RXL524294:RXP524294 SHH524294:SHL524294 SRD524294:SRH524294 TAZ524294:TBD524294 TKV524294:TKZ524294 TUR524294:TUV524294 UEN524294:UER524294 UOJ524294:UON524294 UYF524294:UYJ524294 VIB524294:VIF524294 VRX524294:VSB524294 WBT524294:WBX524294 WLP524294:WLT524294 WVL524294:WVP524294 D589830:H589830 IZ589830:JD589830 SV589830:SZ589830 ACR589830:ACV589830 AMN589830:AMR589830 AWJ589830:AWN589830 BGF589830:BGJ589830 BQB589830:BQF589830 BZX589830:CAB589830 CJT589830:CJX589830 CTP589830:CTT589830 DDL589830:DDP589830 DNH589830:DNL589830 DXD589830:DXH589830 EGZ589830:EHD589830 EQV589830:EQZ589830 FAR589830:FAV589830 FKN589830:FKR589830 FUJ589830:FUN589830 GEF589830:GEJ589830 GOB589830:GOF589830 GXX589830:GYB589830 HHT589830:HHX589830 HRP589830:HRT589830 IBL589830:IBP589830 ILH589830:ILL589830 IVD589830:IVH589830 JEZ589830:JFD589830 JOV589830:JOZ589830 JYR589830:JYV589830 KIN589830:KIR589830 KSJ589830:KSN589830 LCF589830:LCJ589830 LMB589830:LMF589830 LVX589830:LWB589830 MFT589830:MFX589830 MPP589830:MPT589830 MZL589830:MZP589830 NJH589830:NJL589830 NTD589830:NTH589830 OCZ589830:ODD589830 OMV589830:OMZ589830 OWR589830:OWV589830 PGN589830:PGR589830 PQJ589830:PQN589830 QAF589830:QAJ589830 QKB589830:QKF589830 QTX589830:QUB589830 RDT589830:RDX589830 RNP589830:RNT589830 RXL589830:RXP589830 SHH589830:SHL589830 SRD589830:SRH589830 TAZ589830:TBD589830 TKV589830:TKZ589830 TUR589830:TUV589830 UEN589830:UER589830 UOJ589830:UON589830 UYF589830:UYJ589830 VIB589830:VIF589830 VRX589830:VSB589830 WBT589830:WBX589830 WLP589830:WLT589830 WVL589830:WVP589830 D655366:H655366 IZ655366:JD655366 SV655366:SZ655366 ACR655366:ACV655366 AMN655366:AMR655366 AWJ655366:AWN655366 BGF655366:BGJ655366 BQB655366:BQF655366 BZX655366:CAB655366 CJT655366:CJX655366 CTP655366:CTT655366 DDL655366:DDP655366 DNH655366:DNL655366 DXD655366:DXH655366 EGZ655366:EHD655366 EQV655366:EQZ655366 FAR655366:FAV655366 FKN655366:FKR655366 FUJ655366:FUN655366 GEF655366:GEJ655366 GOB655366:GOF655366 GXX655366:GYB655366 HHT655366:HHX655366 HRP655366:HRT655366 IBL655366:IBP655366 ILH655366:ILL655366 IVD655366:IVH655366 JEZ655366:JFD655366 JOV655366:JOZ655366 JYR655366:JYV655366 KIN655366:KIR655366 KSJ655366:KSN655366 LCF655366:LCJ655366 LMB655366:LMF655366 LVX655366:LWB655366 MFT655366:MFX655366 MPP655366:MPT655366 MZL655366:MZP655366 NJH655366:NJL655366 NTD655366:NTH655366 OCZ655366:ODD655366 OMV655366:OMZ655366 OWR655366:OWV655366 PGN655366:PGR655366 PQJ655366:PQN655366 QAF655366:QAJ655366 QKB655366:QKF655366 QTX655366:QUB655366 RDT655366:RDX655366 RNP655366:RNT655366 RXL655366:RXP655366 SHH655366:SHL655366 SRD655366:SRH655366 TAZ655366:TBD655366 TKV655366:TKZ655366 TUR655366:TUV655366 UEN655366:UER655366 UOJ655366:UON655366 UYF655366:UYJ655366 VIB655366:VIF655366 VRX655366:VSB655366 WBT655366:WBX655366 WLP655366:WLT655366 WVL655366:WVP655366 D720902:H720902 IZ720902:JD720902 SV720902:SZ720902 ACR720902:ACV720902 AMN720902:AMR720902 AWJ720902:AWN720902 BGF720902:BGJ720902 BQB720902:BQF720902 BZX720902:CAB720902 CJT720902:CJX720902 CTP720902:CTT720902 DDL720902:DDP720902 DNH720902:DNL720902 DXD720902:DXH720902 EGZ720902:EHD720902 EQV720902:EQZ720902 FAR720902:FAV720902 FKN720902:FKR720902 FUJ720902:FUN720902 GEF720902:GEJ720902 GOB720902:GOF720902 GXX720902:GYB720902 HHT720902:HHX720902 HRP720902:HRT720902 IBL720902:IBP720902 ILH720902:ILL720902 IVD720902:IVH720902 JEZ720902:JFD720902 JOV720902:JOZ720902 JYR720902:JYV720902 KIN720902:KIR720902 KSJ720902:KSN720902 LCF720902:LCJ720902 LMB720902:LMF720902 LVX720902:LWB720902 MFT720902:MFX720902 MPP720902:MPT720902 MZL720902:MZP720902 NJH720902:NJL720902 NTD720902:NTH720902 OCZ720902:ODD720902 OMV720902:OMZ720902 OWR720902:OWV720902 PGN720902:PGR720902 PQJ720902:PQN720902 QAF720902:QAJ720902 QKB720902:QKF720902 QTX720902:QUB720902 RDT720902:RDX720902 RNP720902:RNT720902 RXL720902:RXP720902 SHH720902:SHL720902 SRD720902:SRH720902 TAZ720902:TBD720902 TKV720902:TKZ720902 TUR720902:TUV720902 UEN720902:UER720902 UOJ720902:UON720902 UYF720902:UYJ720902 VIB720902:VIF720902 VRX720902:VSB720902 WBT720902:WBX720902 WLP720902:WLT720902 WVL720902:WVP720902 D786438:H786438 IZ786438:JD786438 SV786438:SZ786438 ACR786438:ACV786438 AMN786438:AMR786438 AWJ786438:AWN786438 BGF786438:BGJ786438 BQB786438:BQF786438 BZX786438:CAB786438 CJT786438:CJX786438 CTP786438:CTT786438 DDL786438:DDP786438 DNH786438:DNL786438 DXD786438:DXH786438 EGZ786438:EHD786438 EQV786438:EQZ786438 FAR786438:FAV786438 FKN786438:FKR786438 FUJ786438:FUN786438 GEF786438:GEJ786438 GOB786438:GOF786438 GXX786438:GYB786438 HHT786438:HHX786438 HRP786438:HRT786438 IBL786438:IBP786438 ILH786438:ILL786438 IVD786438:IVH786438 JEZ786438:JFD786438 JOV786438:JOZ786438 JYR786438:JYV786438 KIN786438:KIR786438 KSJ786438:KSN786438 LCF786438:LCJ786438 LMB786438:LMF786438 LVX786438:LWB786438 MFT786438:MFX786438 MPP786438:MPT786438 MZL786438:MZP786438 NJH786438:NJL786438 NTD786438:NTH786438 OCZ786438:ODD786438 OMV786438:OMZ786438 OWR786438:OWV786438 PGN786438:PGR786438 PQJ786438:PQN786438 QAF786438:QAJ786438 QKB786438:QKF786438 QTX786438:QUB786438 RDT786438:RDX786438 RNP786438:RNT786438 RXL786438:RXP786438 SHH786438:SHL786438 SRD786438:SRH786438 TAZ786438:TBD786438 TKV786438:TKZ786438 TUR786438:TUV786438 UEN786438:UER786438 UOJ786438:UON786438 UYF786438:UYJ786438 VIB786438:VIF786438 VRX786438:VSB786438 WBT786438:WBX786438 WLP786438:WLT786438 WVL786438:WVP786438 D851974:H851974 IZ851974:JD851974 SV851974:SZ851974 ACR851974:ACV851974 AMN851974:AMR851974 AWJ851974:AWN851974 BGF851974:BGJ851974 BQB851974:BQF851974 BZX851974:CAB851974 CJT851974:CJX851974 CTP851974:CTT851974 DDL851974:DDP851974 DNH851974:DNL851974 DXD851974:DXH851974 EGZ851974:EHD851974 EQV851974:EQZ851974 FAR851974:FAV851974 FKN851974:FKR851974 FUJ851974:FUN851974 GEF851974:GEJ851974 GOB851974:GOF851974 GXX851974:GYB851974 HHT851974:HHX851974 HRP851974:HRT851974 IBL851974:IBP851974 ILH851974:ILL851974 IVD851974:IVH851974 JEZ851974:JFD851974 JOV851974:JOZ851974 JYR851974:JYV851974 KIN851974:KIR851974 KSJ851974:KSN851974 LCF851974:LCJ851974 LMB851974:LMF851974 LVX851974:LWB851974 MFT851974:MFX851974 MPP851974:MPT851974 MZL851974:MZP851974 NJH851974:NJL851974 NTD851974:NTH851974 OCZ851974:ODD851974 OMV851974:OMZ851974 OWR851974:OWV851974 PGN851974:PGR851974 PQJ851974:PQN851974 QAF851974:QAJ851974 QKB851974:QKF851974 QTX851974:QUB851974 RDT851974:RDX851974 RNP851974:RNT851974 RXL851974:RXP851974 SHH851974:SHL851974 SRD851974:SRH851974 TAZ851974:TBD851974 TKV851974:TKZ851974 TUR851974:TUV851974 UEN851974:UER851974 UOJ851974:UON851974 UYF851974:UYJ851974 VIB851974:VIF851974 VRX851974:VSB851974 WBT851974:WBX851974 WLP851974:WLT851974 WVL851974:WVP851974 D917510:H917510 IZ917510:JD917510 SV917510:SZ917510 ACR917510:ACV917510 AMN917510:AMR917510 AWJ917510:AWN917510 BGF917510:BGJ917510 BQB917510:BQF917510 BZX917510:CAB917510 CJT917510:CJX917510 CTP917510:CTT917510 DDL917510:DDP917510 DNH917510:DNL917510 DXD917510:DXH917510 EGZ917510:EHD917510 EQV917510:EQZ917510 FAR917510:FAV917510 FKN917510:FKR917510 FUJ917510:FUN917510 GEF917510:GEJ917510 GOB917510:GOF917510 GXX917510:GYB917510 HHT917510:HHX917510 HRP917510:HRT917510 IBL917510:IBP917510 ILH917510:ILL917510 IVD917510:IVH917510 JEZ917510:JFD917510 JOV917510:JOZ917510 JYR917510:JYV917510 KIN917510:KIR917510 KSJ917510:KSN917510 LCF917510:LCJ917510 LMB917510:LMF917510 LVX917510:LWB917510 MFT917510:MFX917510 MPP917510:MPT917510 MZL917510:MZP917510 NJH917510:NJL917510 NTD917510:NTH917510 OCZ917510:ODD917510 OMV917510:OMZ917510 OWR917510:OWV917510 PGN917510:PGR917510 PQJ917510:PQN917510 QAF917510:QAJ917510 QKB917510:QKF917510 QTX917510:QUB917510 RDT917510:RDX917510 RNP917510:RNT917510 RXL917510:RXP917510 SHH917510:SHL917510 SRD917510:SRH917510 TAZ917510:TBD917510 TKV917510:TKZ917510 TUR917510:TUV917510 UEN917510:UER917510 UOJ917510:UON917510 UYF917510:UYJ917510 VIB917510:VIF917510 VRX917510:VSB917510 WBT917510:WBX917510 WLP917510:WLT917510 WVL917510:WVP917510 D983046:H983046 IZ983046:JD983046 SV983046:SZ983046 ACR983046:ACV983046 AMN983046:AMR983046 AWJ983046:AWN983046 BGF983046:BGJ983046 BQB983046:BQF983046 BZX983046:CAB983046 CJT983046:CJX983046 CTP983046:CTT983046 DDL983046:DDP983046 DNH983046:DNL983046 DXD983046:DXH983046 EGZ983046:EHD983046 EQV983046:EQZ983046 FAR983046:FAV983046 FKN983046:FKR983046 FUJ983046:FUN983046 GEF983046:GEJ983046 GOB983046:GOF983046 GXX983046:GYB983046 HHT983046:HHX983046 HRP983046:HRT983046 IBL983046:IBP983046 ILH983046:ILL983046 IVD983046:IVH983046 JEZ983046:JFD983046 JOV983046:JOZ983046 JYR983046:JYV983046 KIN983046:KIR983046 KSJ983046:KSN983046 LCF983046:LCJ983046 LMB983046:LMF983046 LVX983046:LWB983046 MFT983046:MFX983046 MPP983046:MPT983046 MZL983046:MZP983046 NJH983046:NJL983046 NTD983046:NTH983046 OCZ983046:ODD983046 OMV983046:OMZ983046 OWR983046:OWV983046 PGN983046:PGR983046 PQJ983046:PQN983046 QAF983046:QAJ983046 QKB983046:QKF983046 QTX983046:QUB983046 RDT983046:RDX983046 RNP983046:RNT983046 RXL983046:RXP983046 SHH983046:SHL983046 SRD983046:SRH983046 TAZ983046:TBD983046 TKV983046:TKZ983046 TUR983046:TUV983046 UEN983046:UER983046 UOJ983046:UON983046 UYF983046:UYJ983046 VIB983046:VIF983046 VRX983046:VSB983046 WBT983046:WBX983046 WLP983046:WLT983046 WVL983046:WVP983046" xr:uid="{00000000-0002-0000-0200-00000B000000}"/>
  </dataValidations>
  <printOptions horizontalCentered="1" verticalCentered="1"/>
  <pageMargins left="0.23622047244094491" right="0.23622047244094491" top="0.55118110236220474" bottom="0.55118110236220474" header="0.31496062992125984" footer="0.31496062992125984"/>
  <pageSetup paperSize="9" scale="95"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U30"/>
  <sheetViews>
    <sheetView showGridLines="0" workbookViewId="0">
      <selection activeCell="B9" sqref="B9"/>
    </sheetView>
  </sheetViews>
  <sheetFormatPr defaultColWidth="11.5703125" defaultRowHeight="15" x14ac:dyDescent="0.25"/>
  <cols>
    <col min="1" max="1" width="4.140625" style="32" bestFit="1" customWidth="1"/>
    <col min="2" max="6" width="12.7109375" style="33" customWidth="1"/>
    <col min="7" max="7" width="11.42578125" style="39" bestFit="1" customWidth="1"/>
    <col min="8" max="8" width="10.28515625" style="3" bestFit="1" customWidth="1"/>
    <col min="9" max="9" width="12" style="34" customWidth="1"/>
    <col min="10" max="10" width="11.42578125" style="34" bestFit="1" customWidth="1"/>
    <col min="11" max="11" width="8.28515625" style="34" bestFit="1" customWidth="1"/>
    <col min="12" max="12" width="8.28515625" style="35" customWidth="1"/>
    <col min="13" max="13" width="13.28515625" style="3" customWidth="1"/>
    <col min="14" max="14" width="14.5703125" style="3" customWidth="1"/>
    <col min="15" max="16384" width="11.5703125" style="3"/>
  </cols>
  <sheetData>
    <row r="1" spans="1:255" s="108" customFormat="1" ht="26.25" customHeight="1" x14ac:dyDescent="0.25">
      <c r="A1" s="232"/>
      <c r="B1" s="540" t="s">
        <v>60</v>
      </c>
      <c r="C1" s="540"/>
      <c r="D1" s="540"/>
      <c r="E1" s="540"/>
      <c r="F1" s="540"/>
      <c r="G1" s="540"/>
      <c r="H1" s="228"/>
      <c r="I1" s="228"/>
      <c r="J1" s="228"/>
      <c r="K1" s="228"/>
      <c r="L1" s="542" t="s">
        <v>4560</v>
      </c>
      <c r="M1" s="543"/>
      <c r="N1" s="107"/>
      <c r="O1" s="229"/>
      <c r="P1" s="203"/>
      <c r="Q1" s="203"/>
      <c r="R1" s="203"/>
      <c r="S1" s="203"/>
    </row>
    <row r="2" spans="1:255" s="108" customFormat="1" ht="12" customHeight="1" x14ac:dyDescent="0.2">
      <c r="A2" s="231"/>
      <c r="B2" s="541"/>
      <c r="C2" s="541"/>
      <c r="D2" s="541"/>
      <c r="E2" s="541"/>
      <c r="F2" s="541"/>
      <c r="G2" s="541"/>
      <c r="M2" s="255"/>
      <c r="N2" s="110"/>
      <c r="O2" s="544"/>
      <c r="P2" s="544"/>
      <c r="Q2" s="544"/>
      <c r="R2" s="544"/>
      <c r="S2" s="544"/>
    </row>
    <row r="3" spans="1:255" s="108" customFormat="1" ht="20.25" customHeight="1" x14ac:dyDescent="0.2">
      <c r="A3" s="256"/>
      <c r="B3" s="545" t="s">
        <v>4563</v>
      </c>
      <c r="C3" s="545"/>
      <c r="D3" s="545"/>
      <c r="E3" s="545"/>
      <c r="F3" s="545"/>
      <c r="G3" s="546"/>
      <c r="H3" s="547" t="s">
        <v>4559</v>
      </c>
      <c r="I3" s="548"/>
      <c r="J3" s="548"/>
      <c r="K3" s="548"/>
      <c r="L3" s="548"/>
      <c r="M3" s="549"/>
      <c r="N3" s="110"/>
      <c r="O3" s="230"/>
      <c r="P3" s="230"/>
      <c r="Q3" s="230"/>
      <c r="R3" s="230"/>
      <c r="S3" s="230"/>
    </row>
    <row r="4" spans="1:255" ht="9.75" customHeight="1" x14ac:dyDescent="0.2">
      <c r="A4" s="234"/>
      <c r="B4" s="235"/>
      <c r="C4" s="553"/>
      <c r="D4" s="553"/>
      <c r="E4" s="553"/>
      <c r="F4" s="553"/>
      <c r="G4" s="235"/>
      <c r="H4" s="550"/>
      <c r="I4" s="551"/>
      <c r="J4" s="551"/>
      <c r="K4" s="551"/>
      <c r="L4" s="551"/>
      <c r="M4" s="552"/>
      <c r="O4" s="233"/>
      <c r="P4" s="233"/>
      <c r="Q4" s="233"/>
      <c r="R4" s="233"/>
      <c r="S4" s="233"/>
      <c r="T4" s="233"/>
      <c r="U4" s="23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3" customFormat="1" ht="12.75" customHeight="1" x14ac:dyDescent="0.2">
      <c r="A5" s="517" t="s">
        <v>22</v>
      </c>
      <c r="B5" s="558" t="s">
        <v>23</v>
      </c>
      <c r="C5" s="558" t="s">
        <v>33</v>
      </c>
      <c r="D5" s="560" t="s">
        <v>34</v>
      </c>
      <c r="E5" s="561"/>
      <c r="F5" s="562"/>
      <c r="G5" s="245" t="s">
        <v>0</v>
      </c>
      <c r="H5" s="247" t="s">
        <v>39</v>
      </c>
      <c r="I5" s="248" t="s">
        <v>40</v>
      </c>
      <c r="J5" s="249"/>
      <c r="K5" s="250" t="s">
        <v>42</v>
      </c>
      <c r="L5" s="250" t="s">
        <v>43</v>
      </c>
      <c r="M5" s="249" t="s">
        <v>44</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3" customFormat="1" ht="12.75" x14ac:dyDescent="0.2">
      <c r="A6" s="557"/>
      <c r="B6" s="344"/>
      <c r="C6" s="344"/>
      <c r="D6" s="349"/>
      <c r="E6" s="350"/>
      <c r="F6" s="351"/>
      <c r="G6" s="37" t="s">
        <v>38</v>
      </c>
      <c r="H6" s="75">
        <v>6.6559999999999994E-2</v>
      </c>
      <c r="I6" s="24">
        <v>0.27989999999999998</v>
      </c>
      <c r="J6" s="25" t="s">
        <v>41</v>
      </c>
      <c r="K6" s="26" t="s">
        <v>46</v>
      </c>
      <c r="L6" s="26" t="s">
        <v>47</v>
      </c>
      <c r="M6" s="25"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3" customFormat="1" ht="12" customHeight="1" x14ac:dyDescent="0.2">
      <c r="A7" s="518"/>
      <c r="B7" s="559"/>
      <c r="C7" s="559"/>
      <c r="D7" s="563"/>
      <c r="E7" s="564"/>
      <c r="F7" s="565"/>
      <c r="G7" s="262" t="s">
        <v>45</v>
      </c>
      <c r="H7" s="251">
        <v>880.69</v>
      </c>
      <c r="I7" s="252">
        <v>3370</v>
      </c>
      <c r="J7" s="253"/>
      <c r="K7" s="254" t="s">
        <v>49</v>
      </c>
      <c r="L7" s="254" t="s">
        <v>50</v>
      </c>
      <c r="M7" s="253"/>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0" customFormat="1" ht="18" customHeight="1" thickBot="1" x14ac:dyDescent="0.25">
      <c r="A8" s="89"/>
      <c r="B8" s="260"/>
      <c r="C8" s="260"/>
      <c r="D8" s="566"/>
      <c r="E8" s="567"/>
      <c r="F8" s="568"/>
      <c r="G8" s="90" t="s">
        <v>51</v>
      </c>
      <c r="H8" s="90" t="s">
        <v>51</v>
      </c>
      <c r="I8" s="91">
        <v>12040.95</v>
      </c>
      <c r="J8" s="92" t="s">
        <v>51</v>
      </c>
      <c r="K8" s="93"/>
      <c r="L8" s="261"/>
      <c r="M8" s="94"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1" customFormat="1" ht="20.100000000000001" customHeight="1" x14ac:dyDescent="0.2">
      <c r="A9" s="51">
        <v>1</v>
      </c>
      <c r="B9" s="103"/>
      <c r="C9" s="104"/>
      <c r="D9" s="554"/>
      <c r="E9" s="555"/>
      <c r="F9" s="556"/>
      <c r="G9" s="43"/>
      <c r="H9" s="59" t="str">
        <f t="shared" ref="H9:H26" si="0">IF(G9&gt;0,IF(G9*$H$6&gt;$H$7,SUM(G9*$H$6),$H$7)," ")</f>
        <v xml:space="preserve"> </v>
      </c>
      <c r="I9" s="59" t="str">
        <f t="shared" ref="I9:I26" si="1">IF(G9&gt;0,IF((G9+H9)*$I$6&gt;($I$7),SUM((G9+H9)*$I$6),($I$7))," ")</f>
        <v xml:space="preserve"> </v>
      </c>
      <c r="J9" s="84" t="str">
        <f>IF(G9&gt;0,SUM(G9:I9)," ")</f>
        <v xml:space="preserve"> </v>
      </c>
      <c r="K9" s="40"/>
      <c r="L9" s="66" t="str">
        <f>IF(K9&gt;0,IF($L$8=5,"247",IF($L$8=6,"299",FALSE))," ")</f>
        <v xml:space="preserve"> </v>
      </c>
      <c r="M9" s="62" t="str">
        <f>IF(K9&gt;0,(J9*K9)/L9," ")</f>
        <v xml:space="preserve"> </v>
      </c>
    </row>
    <row r="10" spans="1:255" s="4" customFormat="1" ht="20.100000000000001" customHeight="1" x14ac:dyDescent="0.2">
      <c r="A10" s="52">
        <v>2</v>
      </c>
      <c r="B10" s="103"/>
      <c r="C10" s="104"/>
      <c r="D10" s="554"/>
      <c r="E10" s="555"/>
      <c r="F10" s="556"/>
      <c r="G10" s="44"/>
      <c r="H10" s="60" t="str">
        <f t="shared" si="0"/>
        <v xml:space="preserve"> </v>
      </c>
      <c r="I10" s="60" t="str">
        <f t="shared" si="1"/>
        <v xml:space="preserve"> </v>
      </c>
      <c r="J10" s="60" t="str">
        <f t="shared" ref="J10:J26" si="2">IF(G10&gt;0,SUM(G10:I10)," ")</f>
        <v xml:space="preserve"> </v>
      </c>
      <c r="K10" s="41"/>
      <c r="L10" s="67" t="str">
        <f>IF(K10&gt;0,IF($L$8=5,"247",IF($L$8=6,"299",FALSE))," ")</f>
        <v xml:space="preserve"> </v>
      </c>
      <c r="M10" s="63" t="str">
        <f>IF(K10&gt;0,(J10*K10)/L10," ")</f>
        <v xml:space="preserve"> </v>
      </c>
    </row>
    <row r="11" spans="1:255" s="4" customFormat="1" ht="20.100000000000001" customHeight="1" x14ac:dyDescent="0.2">
      <c r="A11" s="52">
        <v>3</v>
      </c>
      <c r="B11" s="103"/>
      <c r="C11" s="104"/>
      <c r="D11" s="554"/>
      <c r="E11" s="555"/>
      <c r="F11" s="556"/>
      <c r="G11" s="44"/>
      <c r="H11" s="60" t="str">
        <f t="shared" si="0"/>
        <v xml:space="preserve"> </v>
      </c>
      <c r="I11" s="60" t="str">
        <f t="shared" si="1"/>
        <v xml:space="preserve"> </v>
      </c>
      <c r="J11" s="60" t="str">
        <f t="shared" si="2"/>
        <v xml:space="preserve"> </v>
      </c>
      <c r="K11" s="41"/>
      <c r="L11" s="67" t="str">
        <f t="shared" ref="L11:L26" si="3">IF(K11&gt;0,IF($L$8=5,"247",IF($L$8=6,"299",FALSE))," ")</f>
        <v xml:space="preserve"> </v>
      </c>
      <c r="M11" s="63" t="str">
        <f>IF(K11&gt;0,(J11*K11)/L11," ")</f>
        <v xml:space="preserve"> </v>
      </c>
    </row>
    <row r="12" spans="1:255" s="4" customFormat="1" ht="20.100000000000001" customHeight="1" x14ac:dyDescent="0.2">
      <c r="A12" s="52">
        <v>4</v>
      </c>
      <c r="B12" s="103"/>
      <c r="C12" s="104"/>
      <c r="D12" s="554"/>
      <c r="E12" s="555"/>
      <c r="F12" s="556"/>
      <c r="G12" s="44"/>
      <c r="H12" s="60" t="str">
        <f t="shared" si="0"/>
        <v xml:space="preserve"> </v>
      </c>
      <c r="I12" s="60" t="str">
        <f t="shared" si="1"/>
        <v xml:space="preserve"> </v>
      </c>
      <c r="J12" s="60" t="str">
        <f t="shared" si="2"/>
        <v xml:space="preserve"> </v>
      </c>
      <c r="K12" s="41"/>
      <c r="L12" s="67" t="str">
        <f t="shared" si="3"/>
        <v xml:space="preserve"> </v>
      </c>
      <c r="M12" s="63" t="str">
        <f>IF(K12&gt;0,(J12*K12)/L12," ")</f>
        <v xml:space="preserve"> </v>
      </c>
    </row>
    <row r="13" spans="1:255" s="4" customFormat="1" ht="20.100000000000001" customHeight="1" x14ac:dyDescent="0.2">
      <c r="A13" s="52">
        <v>5</v>
      </c>
      <c r="B13" s="103"/>
      <c r="C13" s="104"/>
      <c r="D13" s="554"/>
      <c r="E13" s="555"/>
      <c r="F13" s="556"/>
      <c r="G13" s="44"/>
      <c r="H13" s="60" t="str">
        <f t="shared" si="0"/>
        <v xml:space="preserve"> </v>
      </c>
      <c r="I13" s="60" t="str">
        <f t="shared" si="1"/>
        <v xml:space="preserve"> </v>
      </c>
      <c r="J13" s="60" t="str">
        <f t="shared" si="2"/>
        <v xml:space="preserve"> </v>
      </c>
      <c r="K13" s="41"/>
      <c r="L13" s="67" t="str">
        <f t="shared" si="3"/>
        <v xml:space="preserve"> </v>
      </c>
      <c r="M13" s="63" t="str">
        <f t="shared" ref="M13:M26" si="4">IF(K13&gt;0,(J13*K13)/L13," ")</f>
        <v xml:space="preserve"> </v>
      </c>
    </row>
    <row r="14" spans="1:255" s="4" customFormat="1" ht="20.100000000000001" customHeight="1" x14ac:dyDescent="0.2">
      <c r="A14" s="52">
        <v>6</v>
      </c>
      <c r="B14" s="103"/>
      <c r="C14" s="104"/>
      <c r="D14" s="554"/>
      <c r="E14" s="555"/>
      <c r="F14" s="556"/>
      <c r="G14" s="44"/>
      <c r="H14" s="60" t="str">
        <f t="shared" si="0"/>
        <v xml:space="preserve"> </v>
      </c>
      <c r="I14" s="60" t="str">
        <f t="shared" si="1"/>
        <v xml:space="preserve"> </v>
      </c>
      <c r="J14" s="60" t="str">
        <f t="shared" si="2"/>
        <v xml:space="preserve"> </v>
      </c>
      <c r="K14" s="41"/>
      <c r="L14" s="67" t="str">
        <f t="shared" si="3"/>
        <v xml:space="preserve"> </v>
      </c>
      <c r="M14" s="63" t="str">
        <f t="shared" si="4"/>
        <v xml:space="preserve"> </v>
      </c>
    </row>
    <row r="15" spans="1:255" s="4" customFormat="1" ht="20.100000000000001" customHeight="1" x14ac:dyDescent="0.2">
      <c r="A15" s="52">
        <v>7</v>
      </c>
      <c r="B15" s="103"/>
      <c r="C15" s="104"/>
      <c r="D15" s="554"/>
      <c r="E15" s="555"/>
      <c r="F15" s="556"/>
      <c r="G15" s="44"/>
      <c r="H15" s="60" t="str">
        <f t="shared" si="0"/>
        <v xml:space="preserve"> </v>
      </c>
      <c r="I15" s="60" t="str">
        <f t="shared" si="1"/>
        <v xml:space="preserve"> </v>
      </c>
      <c r="J15" s="60" t="str">
        <f t="shared" si="2"/>
        <v xml:space="preserve"> </v>
      </c>
      <c r="K15" s="41"/>
      <c r="L15" s="67" t="str">
        <f t="shared" si="3"/>
        <v xml:space="preserve"> </v>
      </c>
      <c r="M15" s="63" t="str">
        <f t="shared" si="4"/>
        <v xml:space="preserve"> </v>
      </c>
    </row>
    <row r="16" spans="1:255" s="4" customFormat="1" ht="20.100000000000001" customHeight="1" x14ac:dyDescent="0.2">
      <c r="A16" s="52">
        <v>8</v>
      </c>
      <c r="B16" s="103"/>
      <c r="C16" s="104"/>
      <c r="D16" s="554"/>
      <c r="E16" s="555"/>
      <c r="F16" s="556"/>
      <c r="G16" s="44"/>
      <c r="H16" s="60" t="str">
        <f t="shared" si="0"/>
        <v xml:space="preserve"> </v>
      </c>
      <c r="I16" s="60" t="str">
        <f t="shared" si="1"/>
        <v xml:space="preserve"> </v>
      </c>
      <c r="J16" s="60" t="str">
        <f t="shared" si="2"/>
        <v xml:space="preserve"> </v>
      </c>
      <c r="K16" s="41"/>
      <c r="L16" s="67" t="str">
        <f t="shared" si="3"/>
        <v xml:space="preserve"> </v>
      </c>
      <c r="M16" s="63" t="str">
        <f t="shared" si="4"/>
        <v xml:space="preserve"> </v>
      </c>
    </row>
    <row r="17" spans="1:13" s="4" customFormat="1" ht="20.100000000000001" customHeight="1" x14ac:dyDescent="0.2">
      <c r="A17" s="52">
        <v>9</v>
      </c>
      <c r="B17" s="103"/>
      <c r="C17" s="104"/>
      <c r="D17" s="554"/>
      <c r="E17" s="555"/>
      <c r="F17" s="556"/>
      <c r="G17" s="44"/>
      <c r="H17" s="60" t="str">
        <f t="shared" si="0"/>
        <v xml:space="preserve"> </v>
      </c>
      <c r="I17" s="60" t="str">
        <f t="shared" si="1"/>
        <v xml:space="preserve"> </v>
      </c>
      <c r="J17" s="60" t="str">
        <f t="shared" si="2"/>
        <v xml:space="preserve"> </v>
      </c>
      <c r="K17" s="41"/>
      <c r="L17" s="67" t="str">
        <f t="shared" si="3"/>
        <v xml:space="preserve"> </v>
      </c>
      <c r="M17" s="63" t="str">
        <f t="shared" si="4"/>
        <v xml:space="preserve"> </v>
      </c>
    </row>
    <row r="18" spans="1:13" s="4" customFormat="1" ht="20.100000000000001" customHeight="1" x14ac:dyDescent="0.2">
      <c r="A18" s="52">
        <v>10</v>
      </c>
      <c r="B18" s="103"/>
      <c r="C18" s="104"/>
      <c r="D18" s="554"/>
      <c r="E18" s="555"/>
      <c r="F18" s="556"/>
      <c r="G18" s="44"/>
      <c r="H18" s="60" t="str">
        <f t="shared" si="0"/>
        <v xml:space="preserve"> </v>
      </c>
      <c r="I18" s="60" t="str">
        <f t="shared" si="1"/>
        <v xml:space="preserve"> </v>
      </c>
      <c r="J18" s="60" t="str">
        <f t="shared" si="2"/>
        <v xml:space="preserve"> </v>
      </c>
      <c r="K18" s="41"/>
      <c r="L18" s="67" t="str">
        <f t="shared" si="3"/>
        <v xml:space="preserve"> </v>
      </c>
      <c r="M18" s="63" t="str">
        <f t="shared" si="4"/>
        <v xml:space="preserve"> </v>
      </c>
    </row>
    <row r="19" spans="1:13" s="4" customFormat="1" ht="20.100000000000001" customHeight="1" x14ac:dyDescent="0.2">
      <c r="A19" s="53">
        <v>11</v>
      </c>
      <c r="B19" s="103"/>
      <c r="C19" s="104"/>
      <c r="D19" s="554"/>
      <c r="E19" s="555"/>
      <c r="F19" s="556"/>
      <c r="G19" s="44"/>
      <c r="H19" s="60" t="str">
        <f t="shared" si="0"/>
        <v xml:space="preserve"> </v>
      </c>
      <c r="I19" s="60" t="str">
        <f t="shared" si="1"/>
        <v xml:space="preserve"> </v>
      </c>
      <c r="J19" s="60" t="str">
        <f t="shared" si="2"/>
        <v xml:space="preserve"> </v>
      </c>
      <c r="K19" s="41"/>
      <c r="L19" s="67" t="str">
        <f t="shared" si="3"/>
        <v xml:space="preserve"> </v>
      </c>
      <c r="M19" s="63" t="str">
        <f t="shared" si="4"/>
        <v xml:space="preserve"> </v>
      </c>
    </row>
    <row r="20" spans="1:13" s="4" customFormat="1" ht="20.100000000000001" customHeight="1" x14ac:dyDescent="0.2">
      <c r="A20" s="52">
        <v>12</v>
      </c>
      <c r="B20" s="103"/>
      <c r="C20" s="104"/>
      <c r="D20" s="554"/>
      <c r="E20" s="555"/>
      <c r="F20" s="556"/>
      <c r="G20" s="44"/>
      <c r="H20" s="60" t="str">
        <f t="shared" si="0"/>
        <v xml:space="preserve"> </v>
      </c>
      <c r="I20" s="60" t="str">
        <f t="shared" si="1"/>
        <v xml:space="preserve"> </v>
      </c>
      <c r="J20" s="60" t="str">
        <f t="shared" si="2"/>
        <v xml:space="preserve"> </v>
      </c>
      <c r="K20" s="41"/>
      <c r="L20" s="67" t="str">
        <f t="shared" si="3"/>
        <v xml:space="preserve"> </v>
      </c>
      <c r="M20" s="63" t="str">
        <f t="shared" si="4"/>
        <v xml:space="preserve"> </v>
      </c>
    </row>
    <row r="21" spans="1:13" s="4" customFormat="1" ht="20.100000000000001" customHeight="1" x14ac:dyDescent="0.2">
      <c r="A21" s="52">
        <v>13</v>
      </c>
      <c r="B21" s="103"/>
      <c r="C21" s="104"/>
      <c r="D21" s="554"/>
      <c r="E21" s="555"/>
      <c r="F21" s="556"/>
      <c r="G21" s="44"/>
      <c r="H21" s="60" t="str">
        <f t="shared" si="0"/>
        <v xml:space="preserve"> </v>
      </c>
      <c r="I21" s="60" t="str">
        <f t="shared" si="1"/>
        <v xml:space="preserve"> </v>
      </c>
      <c r="J21" s="60" t="str">
        <f t="shared" si="2"/>
        <v xml:space="preserve"> </v>
      </c>
      <c r="K21" s="41"/>
      <c r="L21" s="67" t="str">
        <f t="shared" si="3"/>
        <v xml:space="preserve"> </v>
      </c>
      <c r="M21" s="63" t="str">
        <f t="shared" si="4"/>
        <v xml:space="preserve"> </v>
      </c>
    </row>
    <row r="22" spans="1:13" s="4" customFormat="1" ht="20.100000000000001" customHeight="1" x14ac:dyDescent="0.2">
      <c r="A22" s="52">
        <v>14</v>
      </c>
      <c r="B22" s="103"/>
      <c r="C22" s="104"/>
      <c r="D22" s="554"/>
      <c r="E22" s="555"/>
      <c r="F22" s="556"/>
      <c r="G22" s="44"/>
      <c r="H22" s="60" t="str">
        <f t="shared" si="0"/>
        <v xml:space="preserve"> </v>
      </c>
      <c r="I22" s="60" t="str">
        <f t="shared" si="1"/>
        <v xml:space="preserve"> </v>
      </c>
      <c r="J22" s="60" t="str">
        <f t="shared" si="2"/>
        <v xml:space="preserve"> </v>
      </c>
      <c r="K22" s="41"/>
      <c r="L22" s="67" t="str">
        <f t="shared" si="3"/>
        <v xml:space="preserve"> </v>
      </c>
      <c r="M22" s="63" t="str">
        <f t="shared" si="4"/>
        <v xml:space="preserve"> </v>
      </c>
    </row>
    <row r="23" spans="1:13" s="4" customFormat="1" ht="20.100000000000001" customHeight="1" x14ac:dyDescent="0.2">
      <c r="A23" s="52">
        <v>15</v>
      </c>
      <c r="B23" s="103"/>
      <c r="C23" s="104"/>
      <c r="D23" s="554"/>
      <c r="E23" s="555"/>
      <c r="F23" s="556"/>
      <c r="G23" s="44"/>
      <c r="H23" s="60" t="str">
        <f t="shared" si="0"/>
        <v xml:space="preserve"> </v>
      </c>
      <c r="I23" s="60" t="str">
        <f t="shared" si="1"/>
        <v xml:space="preserve"> </v>
      </c>
      <c r="J23" s="60" t="str">
        <f t="shared" si="2"/>
        <v xml:space="preserve"> </v>
      </c>
      <c r="K23" s="41"/>
      <c r="L23" s="67" t="str">
        <f t="shared" si="3"/>
        <v xml:space="preserve"> </v>
      </c>
      <c r="M23" s="63" t="str">
        <f t="shared" si="4"/>
        <v xml:space="preserve"> </v>
      </c>
    </row>
    <row r="24" spans="1:13" s="4" customFormat="1" ht="20.100000000000001" customHeight="1" x14ac:dyDescent="0.2">
      <c r="A24" s="52">
        <v>16</v>
      </c>
      <c r="B24" s="103"/>
      <c r="C24" s="104"/>
      <c r="D24" s="554"/>
      <c r="E24" s="555"/>
      <c r="F24" s="556"/>
      <c r="G24" s="44"/>
      <c r="H24" s="60" t="str">
        <f t="shared" si="0"/>
        <v xml:space="preserve"> </v>
      </c>
      <c r="I24" s="60" t="str">
        <f t="shared" si="1"/>
        <v xml:space="preserve"> </v>
      </c>
      <c r="J24" s="60" t="str">
        <f t="shared" si="2"/>
        <v xml:space="preserve"> </v>
      </c>
      <c r="K24" s="41"/>
      <c r="L24" s="67" t="str">
        <f t="shared" si="3"/>
        <v xml:space="preserve"> </v>
      </c>
      <c r="M24" s="63" t="str">
        <f t="shared" si="4"/>
        <v xml:space="preserve"> </v>
      </c>
    </row>
    <row r="25" spans="1:13" s="4" customFormat="1" ht="20.100000000000001" customHeight="1" x14ac:dyDescent="0.2">
      <c r="A25" s="52">
        <v>17</v>
      </c>
      <c r="B25" s="103"/>
      <c r="C25" s="104"/>
      <c r="D25" s="554"/>
      <c r="E25" s="555"/>
      <c r="F25" s="556"/>
      <c r="G25" s="44"/>
      <c r="H25" s="60" t="str">
        <f t="shared" si="0"/>
        <v xml:space="preserve"> </v>
      </c>
      <c r="I25" s="60" t="str">
        <f t="shared" si="1"/>
        <v xml:space="preserve"> </v>
      </c>
      <c r="J25" s="60" t="str">
        <f t="shared" si="2"/>
        <v xml:space="preserve"> </v>
      </c>
      <c r="K25" s="41"/>
      <c r="L25" s="67" t="str">
        <f t="shared" si="3"/>
        <v xml:space="preserve"> </v>
      </c>
      <c r="M25" s="63" t="str">
        <f t="shared" si="4"/>
        <v xml:space="preserve"> </v>
      </c>
    </row>
    <row r="26" spans="1:13" s="4" customFormat="1" ht="20.100000000000001" customHeight="1" x14ac:dyDescent="0.2">
      <c r="A26" s="54">
        <v>18</v>
      </c>
      <c r="B26" s="103"/>
      <c r="C26" s="104"/>
      <c r="D26" s="554"/>
      <c r="E26" s="555"/>
      <c r="F26" s="556"/>
      <c r="G26" s="45"/>
      <c r="H26" s="61" t="str">
        <f t="shared" si="0"/>
        <v xml:space="preserve"> </v>
      </c>
      <c r="I26" s="61" t="str">
        <f t="shared" si="1"/>
        <v xml:space="preserve"> </v>
      </c>
      <c r="J26" s="61" t="str">
        <f t="shared" si="2"/>
        <v xml:space="preserve"> </v>
      </c>
      <c r="K26" s="42"/>
      <c r="L26" s="67" t="str">
        <f t="shared" si="3"/>
        <v xml:space="preserve"> </v>
      </c>
      <c r="M26" s="64" t="str">
        <f t="shared" si="4"/>
        <v xml:space="preserve"> </v>
      </c>
    </row>
    <row r="27" spans="1:13" s="4" customFormat="1" ht="18" customHeight="1" thickBot="1" x14ac:dyDescent="0.3">
      <c r="A27" s="317" t="s">
        <v>52</v>
      </c>
      <c r="B27" s="318"/>
      <c r="C27" s="318"/>
      <c r="D27" s="318"/>
      <c r="E27" s="318"/>
      <c r="F27" s="318"/>
      <c r="G27" s="318"/>
      <c r="H27" s="318"/>
      <c r="I27" s="318"/>
      <c r="J27" s="318"/>
      <c r="K27" s="318"/>
      <c r="L27" s="319"/>
      <c r="M27" s="65" t="str">
        <f>IF(SUM(M9:M26)&lt;&gt;0,SUM(M9:M26)," ")</f>
        <v xml:space="preserve"> </v>
      </c>
    </row>
    <row r="28" spans="1:13" s="4" customFormat="1" ht="24.95" customHeight="1" thickTop="1" x14ac:dyDescent="0.25">
      <c r="A28" s="49"/>
      <c r="B28" s="330" t="s">
        <v>26</v>
      </c>
      <c r="C28" s="330"/>
      <c r="D28" s="329"/>
      <c r="E28" s="329"/>
      <c r="F28" s="329"/>
      <c r="G28" s="47"/>
      <c r="H28" s="47"/>
      <c r="I28" s="330" t="s">
        <v>32</v>
      </c>
      <c r="J28" s="330"/>
      <c r="K28" s="329"/>
      <c r="L28" s="329"/>
      <c r="M28" s="48"/>
    </row>
    <row r="29" spans="1:13" s="4" customFormat="1" ht="21" customHeight="1" x14ac:dyDescent="0.25">
      <c r="A29" s="49"/>
      <c r="B29" s="331" t="s">
        <v>17</v>
      </c>
      <c r="C29" s="331"/>
      <c r="D29" s="332"/>
      <c r="E29" s="332"/>
      <c r="F29" s="332"/>
      <c r="G29" s="47"/>
      <c r="H29" s="47"/>
      <c r="I29" s="331" t="s">
        <v>32</v>
      </c>
      <c r="J29" s="331"/>
      <c r="K29" s="333"/>
      <c r="L29" s="333"/>
      <c r="M29" s="48"/>
    </row>
    <row r="30" spans="1:13" ht="9.75" customHeight="1" thickBot="1" x14ac:dyDescent="0.3">
      <c r="A30" s="323"/>
      <c r="B30" s="324"/>
      <c r="C30" s="324"/>
      <c r="D30" s="324"/>
      <c r="E30" s="324"/>
      <c r="F30" s="324"/>
      <c r="G30" s="324"/>
      <c r="H30" s="324"/>
      <c r="I30" s="324"/>
      <c r="J30" s="324"/>
      <c r="K30" s="324"/>
      <c r="L30" s="324"/>
      <c r="M30" s="325"/>
    </row>
  </sheetData>
  <sheetProtection password="EFE1" sheet="1" objects="1" scenarios="1" selectLockedCells="1"/>
  <mergeCells count="39">
    <mergeCell ref="D9:F9"/>
    <mergeCell ref="D10:F10"/>
    <mergeCell ref="D11:F11"/>
    <mergeCell ref="D12:F12"/>
    <mergeCell ref="D21:F21"/>
    <mergeCell ref="D17:F17"/>
    <mergeCell ref="D18:F18"/>
    <mergeCell ref="D19:F19"/>
    <mergeCell ref="D20:F20"/>
    <mergeCell ref="D13:F13"/>
    <mergeCell ref="D14:F14"/>
    <mergeCell ref="D15:F15"/>
    <mergeCell ref="D16:F16"/>
    <mergeCell ref="A5:A7"/>
    <mergeCell ref="B5:B7"/>
    <mergeCell ref="C5:C7"/>
    <mergeCell ref="D5:F7"/>
    <mergeCell ref="D8:F8"/>
    <mergeCell ref="A30:M30"/>
    <mergeCell ref="D22:F22"/>
    <mergeCell ref="D23:F23"/>
    <mergeCell ref="D24:F24"/>
    <mergeCell ref="D25:F25"/>
    <mergeCell ref="D26:F26"/>
    <mergeCell ref="K28:L28"/>
    <mergeCell ref="K29:L29"/>
    <mergeCell ref="A27:L27"/>
    <mergeCell ref="I28:J28"/>
    <mergeCell ref="I29:J29"/>
    <mergeCell ref="B28:C28"/>
    <mergeCell ref="B29:C29"/>
    <mergeCell ref="D28:F28"/>
    <mergeCell ref="D29:F29"/>
    <mergeCell ref="B1:G2"/>
    <mergeCell ref="L1:M1"/>
    <mergeCell ref="O2:S2"/>
    <mergeCell ref="B3:G3"/>
    <mergeCell ref="H3:M4"/>
    <mergeCell ref="C4:F4"/>
  </mergeCells>
  <phoneticPr fontId="17" type="noConversion"/>
  <conditionalFormatting sqref="B5">
    <cfRule type="expression" dxfId="703" priority="4" stopIfTrue="1">
      <formula>B7&gt;0</formula>
    </cfRule>
  </conditionalFormatting>
  <conditionalFormatting sqref="B5">
    <cfRule type="expression" dxfId="702" priority="3" stopIfTrue="1">
      <formula>B7&gt;0</formula>
    </cfRule>
  </conditionalFormatting>
  <conditionalFormatting sqref="B9:F26">
    <cfRule type="notContainsBlanks" dxfId="701" priority="1">
      <formula>LEN(TRIM(B9))&gt;0</formula>
    </cfRule>
  </conditionalFormatting>
  <dataValidations xWindow="1065" yWindow="216" count="7">
    <dataValidation allowBlank="1" showInputMessage="1" showErrorMessage="1" promptTitle="ΓΕΝΙΚΕΣ ΑΥΞΗΣΕΙΣ" prompt="Καταχώριση ΠΟΣΟΣΤΟΥ Γενικών Αυξήσεων" sqref="H6" xr:uid="{00000000-0002-0000-0300-000000000000}"/>
    <dataValidation allowBlank="1" showInputMessage="1" showErrorMessage="1" promptTitle="ΤΙΜΑΡΙΘΜΙΚΟ ΕΠΙΔΟΜΑ" prompt="Καταχώριση ΠΟΣΟΣΤΟΥ Τιμαριθμικού Επιδόματος" sqref="I6" xr:uid="{00000000-0002-0000-0300-000001000000}"/>
    <dataValidation allowBlank="1" showInputMessage="1" showErrorMessage="1" promptTitle="ΤΙΜΑΡΙΘΜΙΚΟ ΕΠΙΔΟΜΑ" prompt="Καταχώριση ΕΛΑΧΙΣΤΟΥ ΠΟΣΟΥ Τιμαριθμικού Επιδόματος" sqref="I7" xr:uid="{00000000-0002-0000-0300-000002000000}"/>
    <dataValidation allowBlank="1" showInputMessage="1" showErrorMessage="1" promptTitle="ΕΛΑΧΙΣΤΟ ΠΟΣΟ ΓΕΝΙΚΩΝ ΑΥΞΗΣΕΩΝ" prompt="Καταχώριση  ΕΛΑΧΙΣΤΟΥ ΠΟΣΟΥ Γενικών Αυξήσεων" sqref="H7" xr:uid="{00000000-0002-0000-0300-000003000000}"/>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xr:uid="{00000000-0002-0000-0300-000004000000}"/>
    <dataValidation type="textLength" operator="lessThanOrEqual" allowBlank="1" showErrorMessage="1" errorTitle="ΑΡΙΘΜΟΣ ΚΟΙΝΩΝΙΚΩΝ ΑΣΦΑΛΙΣΕΩΝ" error="Μέχρι 10 χαρακτήρες" prompt=" " sqref="B9:B26" xr:uid="{00000000-0002-0000-0300-000005000000}">
      <formula1>10</formula1>
    </dataValidation>
    <dataValidation type="textLength" operator="lessThanOrEqual" allowBlank="1" showErrorMessage="1" errorTitle="ΑΡΙΘΜΟΣ ΔΕΛΤΙΟΥ ΤΑΥΤΟΤΗΤΑΣ" error="Μέχρι 10 χαρακτήρες" sqref="C9:C26" xr:uid="{00000000-0002-0000-0300-000006000000}">
      <formula1>10</formula1>
    </dataValidation>
  </dataValidations>
  <printOptions horizontalCentered="1" verticalCentered="1"/>
  <pageMargins left="0.35433070866141736" right="0.35433070866141736" top="0.37" bottom="0.32"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R69"/>
  <sheetViews>
    <sheetView showGridLines="0" showZeros="0" topLeftCell="A6" zoomScaleNormal="100" workbookViewId="0">
      <selection activeCell="D29" sqref="D29:F29"/>
    </sheetView>
  </sheetViews>
  <sheetFormatPr defaultRowHeight="12.75" x14ac:dyDescent="0.2"/>
  <cols>
    <col min="1" max="1" width="5.140625" style="2" customWidth="1"/>
    <col min="2" max="3" width="13" style="2" customWidth="1"/>
    <col min="4" max="4" width="10.7109375" style="2" customWidth="1"/>
    <col min="5" max="5" width="13.140625" style="2" customWidth="1"/>
    <col min="6" max="6" width="12" style="2" customWidth="1"/>
    <col min="7" max="7" width="11.7109375" style="2" customWidth="1"/>
    <col min="8" max="8" width="3.7109375" style="2" customWidth="1"/>
    <col min="9" max="9" width="3.7109375" style="6" customWidth="1"/>
    <col min="10" max="10" width="6.7109375" style="6" customWidth="1"/>
    <col min="11" max="13" width="10.7109375" style="2" customWidth="1"/>
    <col min="14" max="14" width="11.42578125" style="2" customWidth="1"/>
    <col min="15" max="15" width="5.140625" style="87" bestFit="1" customWidth="1"/>
    <col min="16" max="17" width="9.140625" style="2"/>
    <col min="18" max="18" width="9.85546875" style="2" bestFit="1" customWidth="1"/>
    <col min="19" max="16384" width="9.140625" style="2"/>
  </cols>
  <sheetData>
    <row r="1" spans="1:18" s="1" customFormat="1" ht="15" customHeight="1" x14ac:dyDescent="0.2">
      <c r="A1" s="681" t="s">
        <v>30</v>
      </c>
      <c r="B1" s="682"/>
      <c r="C1" s="682"/>
      <c r="D1" s="682"/>
      <c r="E1" s="682"/>
      <c r="F1" s="682"/>
      <c r="G1" s="682"/>
      <c r="H1" s="679"/>
      <c r="I1" s="679"/>
      <c r="J1" s="679"/>
      <c r="K1" s="679"/>
      <c r="L1" s="679"/>
      <c r="M1" s="679" t="s">
        <v>58</v>
      </c>
      <c r="N1" s="679"/>
      <c r="O1" s="680"/>
    </row>
    <row r="2" spans="1:18" s="1" customFormat="1" ht="14.1" customHeight="1" thickBot="1" x14ac:dyDescent="0.25">
      <c r="A2" s="665" t="s">
        <v>21</v>
      </c>
      <c r="B2" s="666"/>
      <c r="C2" s="666"/>
      <c r="D2" s="666"/>
      <c r="E2" s="666"/>
      <c r="F2" s="666"/>
      <c r="G2" s="666"/>
      <c r="H2" s="577"/>
      <c r="I2" s="577"/>
      <c r="J2" s="577"/>
      <c r="K2" s="577"/>
      <c r="L2" s="577"/>
      <c r="M2" s="577"/>
      <c r="N2" s="577"/>
      <c r="O2" s="578"/>
    </row>
    <row r="3" spans="1:18" ht="15" customHeight="1" x14ac:dyDescent="0.25">
      <c r="A3" s="662" t="s">
        <v>59</v>
      </c>
      <c r="B3" s="663"/>
      <c r="C3" s="663"/>
      <c r="D3" s="663"/>
      <c r="E3" s="663"/>
      <c r="F3" s="663"/>
      <c r="G3" s="664"/>
      <c r="H3" s="656" t="s">
        <v>4</v>
      </c>
      <c r="I3" s="657"/>
      <c r="J3" s="657"/>
      <c r="K3" s="657"/>
      <c r="L3" s="657"/>
      <c r="M3" s="657"/>
      <c r="N3" s="640" t="s">
        <v>7</v>
      </c>
      <c r="O3" s="641"/>
    </row>
    <row r="4" spans="1:18" s="1" customFormat="1" ht="18" customHeight="1" x14ac:dyDescent="0.2">
      <c r="A4" s="665"/>
      <c r="B4" s="666"/>
      <c r="C4" s="666"/>
      <c r="D4" s="666"/>
      <c r="E4" s="666"/>
      <c r="F4" s="666"/>
      <c r="G4" s="667"/>
      <c r="H4" s="652" t="s">
        <v>5</v>
      </c>
      <c r="I4" s="653"/>
      <c r="J4" s="653"/>
      <c r="K4" s="653"/>
      <c r="L4" s="654" t="s">
        <v>6</v>
      </c>
      <c r="M4" s="655"/>
      <c r="N4" s="642"/>
      <c r="O4" s="643"/>
    </row>
    <row r="5" spans="1:18" s="1" customFormat="1" ht="18" customHeight="1" thickBot="1" x14ac:dyDescent="0.25">
      <c r="A5" s="658" t="s">
        <v>20</v>
      </c>
      <c r="B5" s="661"/>
      <c r="C5" s="58"/>
      <c r="D5" s="58"/>
      <c r="E5" s="58"/>
      <c r="F5" s="58"/>
      <c r="G5" s="58"/>
      <c r="H5" s="648" t="s">
        <v>18</v>
      </c>
      <c r="I5" s="649"/>
      <c r="J5" s="649"/>
      <c r="K5" s="649"/>
      <c r="L5" s="650" t="s">
        <v>6</v>
      </c>
      <c r="M5" s="651"/>
      <c r="N5" s="644"/>
      <c r="O5" s="645"/>
    </row>
    <row r="6" spans="1:18" s="1" customFormat="1" ht="8.25" customHeight="1" thickBot="1" x14ac:dyDescent="0.25">
      <c r="A6" s="658"/>
      <c r="B6" s="659"/>
      <c r="C6" s="659"/>
      <c r="D6" s="659"/>
      <c r="E6" s="659"/>
      <c r="F6" s="659"/>
      <c r="G6" s="659"/>
      <c r="H6" s="659"/>
      <c r="I6" s="659"/>
      <c r="J6" s="659"/>
      <c r="K6" s="659"/>
      <c r="L6" s="659"/>
      <c r="M6" s="659"/>
      <c r="N6" s="659"/>
      <c r="O6" s="660"/>
    </row>
    <row r="7" spans="1:18" s="1" customFormat="1" ht="18.75" customHeight="1" x14ac:dyDescent="0.2">
      <c r="A7" s="670" t="s">
        <v>9</v>
      </c>
      <c r="B7" s="671"/>
      <c r="C7" s="672"/>
      <c r="D7" s="673" t="str">
        <f>IF($L8&gt;0,"PAYMENT OF LEAVE", " ")</f>
        <v>PAYMENT OF LEAVE</v>
      </c>
      <c r="E7" s="674"/>
      <c r="F7" s="674"/>
      <c r="G7" s="675"/>
      <c r="H7" s="676" t="s">
        <v>15</v>
      </c>
      <c r="I7" s="677"/>
      <c r="J7" s="677"/>
      <c r="K7" s="678"/>
      <c r="L7" s="668">
        <f>H31</f>
        <v>5</v>
      </c>
      <c r="M7" s="669"/>
      <c r="N7" s="646" t="s">
        <v>8</v>
      </c>
      <c r="O7" s="647"/>
    </row>
    <row r="8" spans="1:18" s="1" customFormat="1" ht="15" customHeight="1" x14ac:dyDescent="0.2">
      <c r="A8" s="625" t="s">
        <v>2</v>
      </c>
      <c r="B8" s="626"/>
      <c r="C8" s="627"/>
      <c r="D8" s="616" t="str">
        <f>IF($L8&gt;0,"BB HH XX 102", " ")</f>
        <v>BB HH XX 102</v>
      </c>
      <c r="E8" s="617"/>
      <c r="F8" s="617"/>
      <c r="G8" s="618"/>
      <c r="H8" s="603" t="s">
        <v>16</v>
      </c>
      <c r="I8" s="604"/>
      <c r="J8" s="604"/>
      <c r="K8" s="605"/>
      <c r="L8" s="609" t="s">
        <v>27</v>
      </c>
      <c r="M8" s="610"/>
      <c r="N8" s="538"/>
      <c r="O8" s="539"/>
      <c r="P8" s="2"/>
    </row>
    <row r="9" spans="1:18" s="1" customFormat="1" ht="8.25" customHeight="1" thickBot="1" x14ac:dyDescent="0.25">
      <c r="A9" s="628"/>
      <c r="B9" s="629"/>
      <c r="C9" s="630"/>
      <c r="D9" s="619" t="str">
        <f>IF($L10&gt;0,"PAYMENT OF LEAVE", " ")</f>
        <v xml:space="preserve"> </v>
      </c>
      <c r="E9" s="620"/>
      <c r="F9" s="620"/>
      <c r="G9" s="621"/>
      <c r="H9" s="606"/>
      <c r="I9" s="607"/>
      <c r="J9" s="607"/>
      <c r="K9" s="608"/>
      <c r="L9" s="611"/>
      <c r="M9" s="612"/>
      <c r="N9" s="631"/>
      <c r="O9" s="533"/>
    </row>
    <row r="10" spans="1:18" s="1" customFormat="1" ht="8.1" customHeight="1" x14ac:dyDescent="0.2">
      <c r="A10" s="622"/>
      <c r="B10" s="623"/>
      <c r="C10" s="623"/>
      <c r="D10" s="623"/>
      <c r="E10" s="623"/>
      <c r="F10" s="623"/>
      <c r="G10" s="623"/>
      <c r="H10" s="623"/>
      <c r="I10" s="623"/>
      <c r="J10" s="623"/>
      <c r="K10" s="623"/>
      <c r="L10" s="623"/>
      <c r="M10" s="623"/>
      <c r="N10" s="623"/>
      <c r="O10" s="624"/>
    </row>
    <row r="11" spans="1:18" s="5" customFormat="1" ht="14.1" customHeight="1" x14ac:dyDescent="0.2">
      <c r="A11" s="632" t="s">
        <v>22</v>
      </c>
      <c r="B11" s="601" t="s">
        <v>23</v>
      </c>
      <c r="C11" s="601" t="s">
        <v>33</v>
      </c>
      <c r="D11" s="634" t="s">
        <v>34</v>
      </c>
      <c r="E11" s="635"/>
      <c r="F11" s="636"/>
      <c r="G11" s="613" t="s">
        <v>10</v>
      </c>
      <c r="H11" s="614"/>
      <c r="I11" s="614"/>
      <c r="J11" s="615"/>
      <c r="K11" s="601" t="s">
        <v>11</v>
      </c>
      <c r="L11" s="601" t="s">
        <v>12</v>
      </c>
      <c r="M11" s="601" t="s">
        <v>13</v>
      </c>
      <c r="N11" s="594" t="s">
        <v>19</v>
      </c>
      <c r="O11" s="596" t="s">
        <v>56</v>
      </c>
    </row>
    <row r="12" spans="1:18" x14ac:dyDescent="0.2">
      <c r="A12" s="633"/>
      <c r="B12" s="602"/>
      <c r="C12" s="602"/>
      <c r="D12" s="637"/>
      <c r="E12" s="638"/>
      <c r="F12" s="639"/>
      <c r="G12" s="13" t="s">
        <v>24</v>
      </c>
      <c r="H12" s="598" t="s">
        <v>25</v>
      </c>
      <c r="I12" s="599"/>
      <c r="J12" s="600"/>
      <c r="K12" s="602"/>
      <c r="L12" s="602"/>
      <c r="M12" s="602"/>
      <c r="N12" s="595"/>
      <c r="O12" s="597"/>
      <c r="R12" s="5"/>
    </row>
    <row r="13" spans="1:18" ht="18.600000000000001" customHeight="1" x14ac:dyDescent="0.25">
      <c r="A13" s="95">
        <v>1</v>
      </c>
      <c r="B13" s="99">
        <v>683311</v>
      </c>
      <c r="C13" s="16" t="e">
        <f>IF($B13&gt;0,VLOOKUP($B13,#REF!,2,FALSE)," ")</f>
        <v>#REF!</v>
      </c>
      <c r="D13" s="320" t="e">
        <f>IF($B13&gt;0,VLOOKUP($B13,#REF!,3,FALSE)," ")</f>
        <v>#REF!</v>
      </c>
      <c r="E13" s="321"/>
      <c r="F13" s="322"/>
      <c r="G13" s="12">
        <v>40725</v>
      </c>
      <c r="H13" s="14">
        <v>25</v>
      </c>
      <c r="I13" s="10">
        <f>IF($G13&gt;33328,$G13," ")</f>
        <v>40725</v>
      </c>
      <c r="J13" s="11">
        <f>IF($G13&gt;33328,$G13," ")</f>
        <v>40725</v>
      </c>
      <c r="K13" s="46">
        <v>2</v>
      </c>
      <c r="L13" s="46">
        <v>1</v>
      </c>
      <c r="M13" s="46">
        <v>2</v>
      </c>
      <c r="N13" s="50" t="str">
        <f>+IF(G13&lt;&gt;"",'LEAVE JUL 2011-DEC 2017'!M9,"")</f>
        <v xml:space="preserve"> </v>
      </c>
      <c r="O13" s="55" t="str">
        <f>IF((G13&gt;39447),"Ευρώ",IF(G13&gt;33328,"Λίρες"," "))</f>
        <v>Ευρώ</v>
      </c>
      <c r="R13" s="5"/>
    </row>
    <row r="14" spans="1:18" ht="18" customHeight="1" x14ac:dyDescent="0.25">
      <c r="A14" s="96">
        <v>2</v>
      </c>
      <c r="B14" s="99">
        <f>IF(('LEAVE JAN-JUN 2011'!B7&gt;0)*AND('LEAVE JUL 2011-DEC 2017'!B10&gt;0),"2 FORMS SI",IF('LEAVE JAN-JUN 2011'!B7&gt;0,'LEAVE JAN-JUN 2011'!B7,IF('LEAVE JUL 2011-DEC 2017'!B10&gt;0,'LEAVE JUL 2011-DEC 2017'!B10,0)))</f>
        <v>0</v>
      </c>
      <c r="C14" s="16" t="str">
        <f>IF($B14&gt;0,VLOOKUP($B14,#REF!,2,FALSE)," ")</f>
        <v xml:space="preserve"> </v>
      </c>
      <c r="D14" s="320" t="str">
        <f>IF($B14&gt;0,VLOOKUP($B14,#REF!,3,FALSE)," ")</f>
        <v xml:space="preserve"> </v>
      </c>
      <c r="E14" s="321"/>
      <c r="F14" s="322"/>
      <c r="G14" s="12"/>
      <c r="H14" s="14"/>
      <c r="I14" s="10" t="str">
        <f t="shared" ref="I14:J30" si="0">IF($G14&gt;33328,$G14," ")</f>
        <v xml:space="preserve"> </v>
      </c>
      <c r="J14" s="11" t="str">
        <f t="shared" si="0"/>
        <v xml:space="preserve"> </v>
      </c>
      <c r="K14" s="46"/>
      <c r="L14" s="46"/>
      <c r="M14" s="46"/>
      <c r="N14" s="50" t="str">
        <f>+IF(G14&lt;&gt;"",'LEAVE JUL 2011-DEC 2017'!M10,"")</f>
        <v/>
      </c>
      <c r="O14" s="56" t="str">
        <f t="shared" ref="O14:O30" si="1">IF((G14&gt;39447),"Ευρώ",IF(G14&gt;33328,"Λίρες"," "))</f>
        <v xml:space="preserve"> </v>
      </c>
      <c r="R14" s="5"/>
    </row>
    <row r="15" spans="1:18" ht="18" customHeight="1" x14ac:dyDescent="0.25">
      <c r="A15" s="96">
        <v>3</v>
      </c>
      <c r="B15" s="99">
        <f>IF(('LEAVE JAN-JUN 2011'!B8&gt;0)*AND('LEAVE JUL 2011-DEC 2017'!B11&gt;0),"2 FORMS SI",IF('LEAVE JAN-JUN 2011'!B8&gt;0,'LEAVE JAN-JUN 2011'!B8,IF('LEAVE JUL 2011-DEC 2017'!B11&gt;0,'LEAVE JUL 2011-DEC 2017'!B11,0)))</f>
        <v>0</v>
      </c>
      <c r="C15" s="16" t="str">
        <f>IF($B15&gt;0,VLOOKUP($B15,#REF!,2,FALSE)," ")</f>
        <v xml:space="preserve"> </v>
      </c>
      <c r="D15" s="320" t="str">
        <f>IF($B15&gt;0,VLOOKUP($B15,#REF!,3,FALSE)," ")</f>
        <v xml:space="preserve"> </v>
      </c>
      <c r="E15" s="321"/>
      <c r="F15" s="322"/>
      <c r="G15" s="12"/>
      <c r="H15" s="14"/>
      <c r="I15" s="10" t="str">
        <f t="shared" si="0"/>
        <v xml:space="preserve"> </v>
      </c>
      <c r="J15" s="11" t="str">
        <f t="shared" si="0"/>
        <v xml:space="preserve"> </v>
      </c>
      <c r="K15" s="46"/>
      <c r="L15" s="46"/>
      <c r="M15" s="46"/>
      <c r="N15" s="50" t="str">
        <f>+IF(G15&lt;&gt;"",'LEAVE JUL 2011-DEC 2017'!M11,"")</f>
        <v/>
      </c>
      <c r="O15" s="56" t="str">
        <f t="shared" si="1"/>
        <v xml:space="preserve"> </v>
      </c>
      <c r="R15" s="5"/>
    </row>
    <row r="16" spans="1:18" ht="18" customHeight="1" x14ac:dyDescent="0.25">
      <c r="A16" s="96">
        <v>4</v>
      </c>
      <c r="B16" s="99">
        <f>IF(('LEAVE JAN-JUN 2011'!B9&gt;0)*AND('LEAVE JUL 2011-DEC 2017'!B12&gt;0),"2 FORMS SI",IF('LEAVE JAN-JUN 2011'!B9&gt;0,'LEAVE JAN-JUN 2011'!B9,IF('LEAVE JUL 2011-DEC 2017'!B12&gt;0,'LEAVE JUL 2011-DEC 2017'!B12,0)))</f>
        <v>0</v>
      </c>
      <c r="C16" s="16" t="str">
        <f>IF($B16&gt;0,VLOOKUP($B16,#REF!,2,FALSE)," ")</f>
        <v xml:space="preserve"> </v>
      </c>
      <c r="D16" s="320" t="str">
        <f>IF($B16&gt;0,VLOOKUP($B16,#REF!,3,FALSE)," ")</f>
        <v xml:space="preserve"> </v>
      </c>
      <c r="E16" s="321"/>
      <c r="F16" s="322"/>
      <c r="G16" s="12"/>
      <c r="H16" s="14"/>
      <c r="I16" s="10" t="str">
        <f t="shared" si="0"/>
        <v xml:space="preserve"> </v>
      </c>
      <c r="J16" s="11" t="str">
        <f t="shared" si="0"/>
        <v xml:space="preserve"> </v>
      </c>
      <c r="K16" s="46"/>
      <c r="L16" s="46"/>
      <c r="M16" s="46"/>
      <c r="N16" s="50" t="str">
        <f>+IF(G16&lt;&gt;"",'LEAVE JUL 2011-DEC 2017'!M12,"")</f>
        <v/>
      </c>
      <c r="O16" s="56" t="str">
        <f t="shared" si="1"/>
        <v xml:space="preserve"> </v>
      </c>
      <c r="R16" s="5"/>
    </row>
    <row r="17" spans="1:18" ht="18" customHeight="1" x14ac:dyDescent="0.25">
      <c r="A17" s="96">
        <v>5</v>
      </c>
      <c r="B17" s="99">
        <v>683311</v>
      </c>
      <c r="C17" s="16" t="e">
        <f>IF($B17&gt;0,VLOOKUP($B17,#REF!,2,FALSE)," ")</f>
        <v>#REF!</v>
      </c>
      <c r="D17" s="320" t="e">
        <f>IF($B17&gt;0,VLOOKUP($B17,#REF!,3,FALSE)," ")</f>
        <v>#REF!</v>
      </c>
      <c r="E17" s="321"/>
      <c r="F17" s="322"/>
      <c r="G17" s="12">
        <v>42095</v>
      </c>
      <c r="H17" s="14"/>
      <c r="I17" s="10">
        <f t="shared" si="0"/>
        <v>42095</v>
      </c>
      <c r="J17" s="11">
        <f t="shared" si="0"/>
        <v>42095</v>
      </c>
      <c r="K17" s="46"/>
      <c r="L17" s="46"/>
      <c r="M17" s="46"/>
      <c r="N17" s="50" t="str">
        <f>+IF(G17&lt;&gt;"",'LEAVE JUL 2011-DEC 2017'!M13,"")</f>
        <v xml:space="preserve"> </v>
      </c>
      <c r="O17" s="56" t="str">
        <f t="shared" si="1"/>
        <v>Ευρώ</v>
      </c>
      <c r="R17" s="5"/>
    </row>
    <row r="18" spans="1:18" ht="18" customHeight="1" x14ac:dyDescent="0.25">
      <c r="A18" s="96">
        <v>6</v>
      </c>
      <c r="B18" s="99">
        <f>IF(('LEAVE JAN-JUN 2011'!B11&gt;0)*AND('LEAVE JUL 2011-DEC 2017'!B14&gt;0),"2 FORMS SI",IF('LEAVE JAN-JUN 2011'!B11&gt;0,'LEAVE JAN-JUN 2011'!B11,IF('LEAVE JUL 2011-DEC 2017'!B14&gt;0,'LEAVE JUL 2011-DEC 2017'!B14,0)))</f>
        <v>0</v>
      </c>
      <c r="C18" s="16" t="str">
        <f>IF($B18&gt;0,VLOOKUP($B18,#REF!,2,FALSE)," ")</f>
        <v xml:space="preserve"> </v>
      </c>
      <c r="D18" s="320" t="str">
        <f>IF($B18&gt;0,VLOOKUP($B18,#REF!,3,FALSE)," ")</f>
        <v xml:space="preserve"> </v>
      </c>
      <c r="E18" s="321"/>
      <c r="F18" s="322"/>
      <c r="G18" s="12"/>
      <c r="H18" s="14"/>
      <c r="I18" s="10" t="str">
        <f t="shared" si="0"/>
        <v xml:space="preserve"> </v>
      </c>
      <c r="J18" s="11" t="str">
        <f t="shared" si="0"/>
        <v xml:space="preserve"> </v>
      </c>
      <c r="K18" s="46"/>
      <c r="L18" s="46"/>
      <c r="M18" s="46"/>
      <c r="N18" s="50" t="str">
        <f>+IF(G18&lt;&gt;"",'LEAVE JUL 2011-DEC 2017'!M14,"")</f>
        <v/>
      </c>
      <c r="O18" s="56" t="str">
        <f t="shared" si="1"/>
        <v xml:space="preserve"> </v>
      </c>
      <c r="R18" s="5"/>
    </row>
    <row r="19" spans="1:18" ht="18" customHeight="1" x14ac:dyDescent="0.25">
      <c r="A19" s="96">
        <v>7</v>
      </c>
      <c r="B19" s="99">
        <f>IF(('LEAVE JAN-JUN 2011'!B12&gt;0)*AND('LEAVE JUL 2011-DEC 2017'!B15&gt;0),"2 FORMS SI",IF('LEAVE JAN-JUN 2011'!B12&gt;0,'LEAVE JAN-JUN 2011'!B12,IF('LEAVE JUL 2011-DEC 2017'!B15&gt;0,'LEAVE JUL 2011-DEC 2017'!B15,0)))</f>
        <v>0</v>
      </c>
      <c r="C19" s="16" t="str">
        <f>IF($B19&gt;0,VLOOKUP($B19,#REF!,2,FALSE)," ")</f>
        <v xml:space="preserve"> </v>
      </c>
      <c r="D19" s="320" t="str">
        <f>IF($B19&gt;0,VLOOKUP($B19,#REF!,3,FALSE)," ")</f>
        <v xml:space="preserve"> </v>
      </c>
      <c r="E19" s="321"/>
      <c r="F19" s="322"/>
      <c r="G19" s="12"/>
      <c r="H19" s="14"/>
      <c r="I19" s="10" t="str">
        <f t="shared" si="0"/>
        <v xml:space="preserve"> </v>
      </c>
      <c r="J19" s="11" t="str">
        <f t="shared" si="0"/>
        <v xml:space="preserve"> </v>
      </c>
      <c r="K19" s="46"/>
      <c r="L19" s="46"/>
      <c r="M19" s="46"/>
      <c r="N19" s="50" t="str">
        <f>+IF(G19&lt;&gt;"",'LEAVE JUL 2011-DEC 2017'!M15,"")</f>
        <v/>
      </c>
      <c r="O19" s="56" t="str">
        <f t="shared" si="1"/>
        <v xml:space="preserve"> </v>
      </c>
      <c r="R19" s="5"/>
    </row>
    <row r="20" spans="1:18" ht="18" customHeight="1" x14ac:dyDescent="0.25">
      <c r="A20" s="96">
        <v>8</v>
      </c>
      <c r="B20" s="99">
        <f>IF(('LEAVE JAN-JUN 2011'!B13&gt;0)*AND('LEAVE JUL 2011-DEC 2017'!B16&gt;0),"2 FORMS SI",IF('LEAVE JAN-JUN 2011'!B13&gt;0,'LEAVE JAN-JUN 2011'!B13,IF('LEAVE JUL 2011-DEC 2017'!B16&gt;0,'LEAVE JUL 2011-DEC 2017'!B16,0)))</f>
        <v>0</v>
      </c>
      <c r="C20" s="16" t="str">
        <f>IF($B20&gt;0,VLOOKUP($B20,#REF!,2,FALSE)," ")</f>
        <v xml:space="preserve"> </v>
      </c>
      <c r="D20" s="320" t="str">
        <f>IF($B20&gt;0,VLOOKUP($B20,#REF!,3,FALSE)," ")</f>
        <v xml:space="preserve"> </v>
      </c>
      <c r="E20" s="321"/>
      <c r="F20" s="322"/>
      <c r="G20" s="12"/>
      <c r="H20" s="14"/>
      <c r="I20" s="10" t="str">
        <f t="shared" si="0"/>
        <v xml:space="preserve"> </v>
      </c>
      <c r="J20" s="11" t="str">
        <f t="shared" si="0"/>
        <v xml:space="preserve"> </v>
      </c>
      <c r="K20" s="46"/>
      <c r="L20" s="46"/>
      <c r="M20" s="46"/>
      <c r="N20" s="50" t="str">
        <f>+IF(G20&lt;&gt;"",'LEAVE JUL 2011-DEC 2017'!M16,"")</f>
        <v/>
      </c>
      <c r="O20" s="56" t="str">
        <f t="shared" si="1"/>
        <v xml:space="preserve"> </v>
      </c>
      <c r="R20" s="5"/>
    </row>
    <row r="21" spans="1:18" ht="18" customHeight="1" x14ac:dyDescent="0.25">
      <c r="A21" s="96">
        <v>9</v>
      </c>
      <c r="B21" s="99">
        <v>683311</v>
      </c>
      <c r="C21" s="16" t="e">
        <f>IF($B21&gt;0,VLOOKUP($B21,#REF!,2,FALSE)," ")</f>
        <v>#REF!</v>
      </c>
      <c r="D21" s="320" t="e">
        <f>IF($B21&gt;0,VLOOKUP($B21,#REF!,3,FALSE)," ")</f>
        <v>#REF!</v>
      </c>
      <c r="E21" s="321"/>
      <c r="F21" s="322"/>
      <c r="G21" s="12"/>
      <c r="H21" s="14"/>
      <c r="I21" s="10" t="str">
        <f t="shared" si="0"/>
        <v xml:space="preserve"> </v>
      </c>
      <c r="J21" s="11" t="str">
        <f t="shared" si="0"/>
        <v xml:space="preserve"> </v>
      </c>
      <c r="K21" s="46"/>
      <c r="L21" s="46"/>
      <c r="M21" s="46"/>
      <c r="N21" s="50" t="str">
        <f>+IF(G21&lt;&gt;"",'LEAVE JUL 2011-DEC 2017'!M17,"")</f>
        <v/>
      </c>
      <c r="O21" s="56" t="str">
        <f t="shared" si="1"/>
        <v xml:space="preserve"> </v>
      </c>
      <c r="R21" s="5"/>
    </row>
    <row r="22" spans="1:18" ht="18" customHeight="1" x14ac:dyDescent="0.25">
      <c r="A22" s="96">
        <v>10</v>
      </c>
      <c r="B22" s="99">
        <f>IF(('LEAVE JAN-JUN 2011'!B15&gt;0)*AND('LEAVE JUL 2011-DEC 2017'!B18&gt;0),"2 FORMS SI",IF('LEAVE JAN-JUN 2011'!B15&gt;0,'LEAVE JAN-JUN 2011'!B15,IF('LEAVE JUL 2011-DEC 2017'!B18&gt;0,'LEAVE JUL 2011-DEC 2017'!B18,0)))</f>
        <v>0</v>
      </c>
      <c r="C22" s="16" t="str">
        <f>IF($B22&gt;0,VLOOKUP($B22,#REF!,2,FALSE)," ")</f>
        <v xml:space="preserve"> </v>
      </c>
      <c r="D22" s="320" t="str">
        <f>IF($B22&gt;0,VLOOKUP($B22,#REF!,3,FALSE)," ")</f>
        <v xml:space="preserve"> </v>
      </c>
      <c r="E22" s="321"/>
      <c r="F22" s="322"/>
      <c r="G22" s="12"/>
      <c r="H22" s="14"/>
      <c r="I22" s="10" t="str">
        <f t="shared" si="0"/>
        <v xml:space="preserve"> </v>
      </c>
      <c r="J22" s="11" t="str">
        <f t="shared" si="0"/>
        <v xml:space="preserve"> </v>
      </c>
      <c r="K22" s="46"/>
      <c r="L22" s="46"/>
      <c r="M22" s="46"/>
      <c r="N22" s="50" t="str">
        <f>+IF(G22&lt;&gt;"",'LEAVE JUL 2011-DEC 2017'!M18,"")</f>
        <v/>
      </c>
      <c r="O22" s="56" t="str">
        <f t="shared" si="1"/>
        <v xml:space="preserve"> </v>
      </c>
      <c r="R22" s="5"/>
    </row>
    <row r="23" spans="1:18" ht="18" customHeight="1" x14ac:dyDescent="0.25">
      <c r="A23" s="96">
        <v>11</v>
      </c>
      <c r="B23" s="99">
        <f>IF(('LEAVE JAN-JUN 2011'!B16&gt;0)*AND('LEAVE JUL 2011-DEC 2017'!B19&gt;0),"2 FORMS SI",IF('LEAVE JAN-JUN 2011'!B16&gt;0,'LEAVE JAN-JUN 2011'!B16,IF('LEAVE JUL 2011-DEC 2017'!B19&gt;0,'LEAVE JUL 2011-DEC 2017'!B19,0)))</f>
        <v>0</v>
      </c>
      <c r="C23" s="16" t="str">
        <f>IF($B23&gt;0,VLOOKUP($B23,#REF!,2,FALSE)," ")</f>
        <v xml:space="preserve"> </v>
      </c>
      <c r="D23" s="320" t="str">
        <f>IF($B23&gt;0,VLOOKUP($B23,#REF!,3,FALSE)," ")</f>
        <v xml:space="preserve"> </v>
      </c>
      <c r="E23" s="321"/>
      <c r="F23" s="322"/>
      <c r="G23" s="12"/>
      <c r="H23" s="14"/>
      <c r="I23" s="10" t="str">
        <f t="shared" si="0"/>
        <v xml:space="preserve"> </v>
      </c>
      <c r="J23" s="11" t="str">
        <f t="shared" si="0"/>
        <v xml:space="preserve"> </v>
      </c>
      <c r="K23" s="46"/>
      <c r="L23" s="46"/>
      <c r="M23" s="46"/>
      <c r="N23" s="50" t="str">
        <f>+IF(G23&lt;&gt;"",'LEAVE JUL 2011-DEC 2017'!M19,"")</f>
        <v/>
      </c>
      <c r="O23" s="56" t="str">
        <f t="shared" si="1"/>
        <v xml:space="preserve"> </v>
      </c>
      <c r="R23" s="5"/>
    </row>
    <row r="24" spans="1:18" ht="18" customHeight="1" x14ac:dyDescent="0.25">
      <c r="A24" s="96">
        <v>12</v>
      </c>
      <c r="B24" s="99">
        <f>IF(('LEAVE JAN-JUN 2011'!B17&gt;0)*AND('LEAVE JUL 2011-DEC 2017'!B20&gt;0),"2 FORMS SI",IF('LEAVE JAN-JUN 2011'!B17&gt;0,'LEAVE JAN-JUN 2011'!B17,IF('LEAVE JUL 2011-DEC 2017'!B20&gt;0,'LEAVE JUL 2011-DEC 2017'!B20,0)))</f>
        <v>0</v>
      </c>
      <c r="C24" s="16" t="str">
        <f>IF($B24&gt;0,VLOOKUP($B24,#REF!,2,FALSE)," ")</f>
        <v xml:space="preserve"> </v>
      </c>
      <c r="D24" s="320" t="str">
        <f>IF($B24&gt;0,VLOOKUP($B24,#REF!,3,FALSE)," ")</f>
        <v xml:space="preserve"> </v>
      </c>
      <c r="E24" s="321"/>
      <c r="F24" s="322"/>
      <c r="G24" s="12"/>
      <c r="H24" s="14"/>
      <c r="I24" s="10" t="str">
        <f t="shared" si="0"/>
        <v xml:space="preserve"> </v>
      </c>
      <c r="J24" s="11" t="str">
        <f t="shared" si="0"/>
        <v xml:space="preserve"> </v>
      </c>
      <c r="K24" s="46"/>
      <c r="L24" s="46"/>
      <c r="M24" s="46"/>
      <c r="N24" s="50" t="str">
        <f>+IF(G24&lt;&gt;"",'LEAVE JUL 2011-DEC 2017'!M20,"")</f>
        <v/>
      </c>
      <c r="O24" s="56" t="str">
        <f t="shared" si="1"/>
        <v xml:space="preserve"> </v>
      </c>
      <c r="R24" s="5"/>
    </row>
    <row r="25" spans="1:18" ht="18" customHeight="1" x14ac:dyDescent="0.25">
      <c r="A25" s="96">
        <v>13</v>
      </c>
      <c r="B25" s="99">
        <f>IF(('LEAVE JAN-JUN 2011'!B18&gt;0)*AND('LEAVE JUL 2011-DEC 2017'!B21&gt;0),"2 FORMS SI",IF('LEAVE JAN-JUN 2011'!B18&gt;0,'LEAVE JAN-JUN 2011'!B18,IF('LEAVE JUL 2011-DEC 2017'!B21&gt;0,'LEAVE JUL 2011-DEC 2017'!B21,0)))</f>
        <v>0</v>
      </c>
      <c r="C25" s="16" t="str">
        <f>IF($B25&gt;0,VLOOKUP($B25,#REF!,2,FALSE)," ")</f>
        <v xml:space="preserve"> </v>
      </c>
      <c r="D25" s="320" t="str">
        <f>IF($B25&gt;0,VLOOKUP($B25,#REF!,3,FALSE)," ")</f>
        <v xml:space="preserve"> </v>
      </c>
      <c r="E25" s="321"/>
      <c r="F25" s="322"/>
      <c r="G25" s="12"/>
      <c r="H25" s="14"/>
      <c r="I25" s="10" t="str">
        <f t="shared" si="0"/>
        <v xml:space="preserve"> </v>
      </c>
      <c r="J25" s="11" t="str">
        <f t="shared" si="0"/>
        <v xml:space="preserve"> </v>
      </c>
      <c r="K25" s="46"/>
      <c r="L25" s="46"/>
      <c r="M25" s="46"/>
      <c r="N25" s="50" t="str">
        <f>+IF(G25&lt;&gt;"",'LEAVE JUL 2011-DEC 2017'!M21,"")</f>
        <v/>
      </c>
      <c r="O25" s="56" t="str">
        <f t="shared" si="1"/>
        <v xml:space="preserve"> </v>
      </c>
      <c r="R25" s="5"/>
    </row>
    <row r="26" spans="1:18" ht="18" customHeight="1" x14ac:dyDescent="0.25">
      <c r="A26" s="96">
        <v>14</v>
      </c>
      <c r="B26" s="99">
        <f>IF(('LEAVE JAN-JUN 2011'!B19&gt;0)*AND('LEAVE JUL 2011-DEC 2017'!B22&gt;0),"2 FORMS SI",IF('LEAVE JAN-JUN 2011'!B19&gt;0,'LEAVE JAN-JUN 2011'!B19,IF('LEAVE JUL 2011-DEC 2017'!B22&gt;0,'LEAVE JUL 2011-DEC 2017'!B22,0)))</f>
        <v>0</v>
      </c>
      <c r="C26" s="16" t="str">
        <f>IF($B26&gt;0,VLOOKUP($B26,#REF!,2,FALSE)," ")</f>
        <v xml:space="preserve"> </v>
      </c>
      <c r="D26" s="320" t="str">
        <f>IF($B26&gt;0,VLOOKUP($B26,#REF!,3,FALSE)," ")</f>
        <v xml:space="preserve"> </v>
      </c>
      <c r="E26" s="321"/>
      <c r="F26" s="322"/>
      <c r="G26" s="12"/>
      <c r="H26" s="14"/>
      <c r="I26" s="10" t="str">
        <f t="shared" si="0"/>
        <v xml:space="preserve"> </v>
      </c>
      <c r="J26" s="11" t="str">
        <f t="shared" si="0"/>
        <v xml:space="preserve"> </v>
      </c>
      <c r="K26" s="46"/>
      <c r="L26" s="46"/>
      <c r="M26" s="46"/>
      <c r="N26" s="50" t="str">
        <f>+IF(G26&lt;&gt;"",'LEAVE JUL 2011-DEC 2017'!M22,"")</f>
        <v/>
      </c>
      <c r="O26" s="56" t="str">
        <f t="shared" si="1"/>
        <v xml:space="preserve"> </v>
      </c>
      <c r="R26" s="5"/>
    </row>
    <row r="27" spans="1:18" ht="18" customHeight="1" x14ac:dyDescent="0.25">
      <c r="A27" s="96">
        <v>15</v>
      </c>
      <c r="B27" s="99">
        <f>IF(('LEAVE JAN-JUN 2011'!B20&gt;0)*AND('LEAVE JUL 2011-DEC 2017'!B23&gt;0),"2 FORMS SI",IF('LEAVE JAN-JUN 2011'!B20&gt;0,'LEAVE JAN-JUN 2011'!B20,IF('LEAVE JUL 2011-DEC 2017'!B23&gt;0,'LEAVE JUL 2011-DEC 2017'!B23,0)))</f>
        <v>0</v>
      </c>
      <c r="C27" s="16" t="str">
        <f>IF($B27&gt;0,VLOOKUP($B27,#REF!,2,FALSE)," ")</f>
        <v xml:space="preserve"> </v>
      </c>
      <c r="D27" s="320" t="str">
        <f>IF($B27&gt;0,VLOOKUP($B27,#REF!,3,FALSE)," ")</f>
        <v xml:space="preserve"> </v>
      </c>
      <c r="E27" s="321"/>
      <c r="F27" s="322"/>
      <c r="G27" s="12"/>
      <c r="H27" s="14"/>
      <c r="I27" s="10" t="str">
        <f t="shared" si="0"/>
        <v xml:space="preserve"> </v>
      </c>
      <c r="J27" s="11" t="str">
        <f t="shared" si="0"/>
        <v xml:space="preserve"> </v>
      </c>
      <c r="K27" s="46"/>
      <c r="L27" s="46"/>
      <c r="M27" s="46"/>
      <c r="N27" s="50" t="str">
        <f>+IF(G27&lt;&gt;"",'LEAVE JUL 2011-DEC 2017'!M23,"")</f>
        <v/>
      </c>
      <c r="O27" s="56" t="str">
        <f t="shared" si="1"/>
        <v xml:space="preserve"> </v>
      </c>
      <c r="R27" s="5"/>
    </row>
    <row r="28" spans="1:18" ht="18" customHeight="1" x14ac:dyDescent="0.25">
      <c r="A28" s="96">
        <v>16</v>
      </c>
      <c r="B28" s="99">
        <f>IF(('LEAVE JAN-JUN 2011'!B21&gt;0)*AND('LEAVE JUL 2011-DEC 2017'!B24&gt;0),"2 FORMS SI",IF('LEAVE JAN-JUN 2011'!B21&gt;0,'LEAVE JAN-JUN 2011'!B21,IF('LEAVE JUL 2011-DEC 2017'!B24&gt;0,'LEAVE JUL 2011-DEC 2017'!B24,0)))</f>
        <v>0</v>
      </c>
      <c r="C28" s="16" t="str">
        <f>IF($B28&gt;0,VLOOKUP($B28,#REF!,2,FALSE)," ")</f>
        <v xml:space="preserve"> </v>
      </c>
      <c r="D28" s="320" t="str">
        <f>IF($B28&gt;0,VLOOKUP($B28,#REF!,3,FALSE)," ")</f>
        <v xml:space="preserve"> </v>
      </c>
      <c r="E28" s="321"/>
      <c r="F28" s="322"/>
      <c r="G28" s="12"/>
      <c r="H28" s="14"/>
      <c r="I28" s="10" t="str">
        <f t="shared" si="0"/>
        <v xml:space="preserve"> </v>
      </c>
      <c r="J28" s="11" t="str">
        <f t="shared" si="0"/>
        <v xml:space="preserve"> </v>
      </c>
      <c r="K28" s="46"/>
      <c r="L28" s="46"/>
      <c r="M28" s="46"/>
      <c r="N28" s="50" t="str">
        <f>+IF(G28&lt;&gt;"",'LEAVE JUL 2011-DEC 2017'!M24,"")</f>
        <v/>
      </c>
      <c r="O28" s="56" t="str">
        <f t="shared" si="1"/>
        <v xml:space="preserve"> </v>
      </c>
      <c r="R28" s="5"/>
    </row>
    <row r="29" spans="1:18" ht="18" customHeight="1" x14ac:dyDescent="0.25">
      <c r="A29" s="96">
        <v>17</v>
      </c>
      <c r="B29" s="99">
        <f>IF(('LEAVE JAN-JUN 2011'!B22&gt;0)*AND('LEAVE JUL 2011-DEC 2017'!B25&gt;0),"2 FORMS SI",IF('LEAVE JAN-JUN 2011'!B22&gt;0,'LEAVE JAN-JUN 2011'!B22,IF('LEAVE JUL 2011-DEC 2017'!B25&gt;0,'LEAVE JUL 2011-DEC 2017'!B25,0)))</f>
        <v>0</v>
      </c>
      <c r="C29" s="16" t="str">
        <f>IF($B29&gt;0,VLOOKUP($B29,#REF!,2,FALSE)," ")</f>
        <v xml:space="preserve"> </v>
      </c>
      <c r="D29" s="320" t="str">
        <f>IF($B29&gt;0,VLOOKUP($B29,#REF!,3,FALSE)," ")</f>
        <v xml:space="preserve"> </v>
      </c>
      <c r="E29" s="321"/>
      <c r="F29" s="322"/>
      <c r="G29" s="12"/>
      <c r="H29" s="14"/>
      <c r="I29" s="10" t="str">
        <f t="shared" si="0"/>
        <v xml:space="preserve"> </v>
      </c>
      <c r="J29" s="11" t="str">
        <f t="shared" si="0"/>
        <v xml:space="preserve"> </v>
      </c>
      <c r="K29" s="46"/>
      <c r="L29" s="46"/>
      <c r="M29" s="46"/>
      <c r="N29" s="50" t="str">
        <f>+IF(G29&lt;&gt;"",'LEAVE JUL 2011-DEC 2017'!M25,"")</f>
        <v/>
      </c>
      <c r="O29" s="56" t="str">
        <f t="shared" si="1"/>
        <v xml:space="preserve"> </v>
      </c>
      <c r="R29" s="5"/>
    </row>
    <row r="30" spans="1:18" ht="18" customHeight="1" x14ac:dyDescent="0.25">
      <c r="A30" s="97">
        <v>18</v>
      </c>
      <c r="B30" s="99">
        <f>IF(('LEAVE JAN-JUN 2011'!B23&gt;0)*AND('LEAVE JUL 2011-DEC 2017'!B26&gt;0),"2 FORMS SI",IF('LEAVE JAN-JUN 2011'!B23&gt;0,'LEAVE JAN-JUN 2011'!B23,IF('LEAVE JUL 2011-DEC 2017'!B26&gt;0,'LEAVE JUL 2011-DEC 2017'!B26,0)))</f>
        <v>0</v>
      </c>
      <c r="C30" s="16" t="str">
        <f>IF($B30&gt;0,VLOOKUP($B30,#REF!,2,FALSE)," ")</f>
        <v xml:space="preserve"> </v>
      </c>
      <c r="D30" s="320" t="str">
        <f>IF($B30&gt;0,VLOOKUP($B30,#REF!,3,FALSE)," ")</f>
        <v xml:space="preserve"> </v>
      </c>
      <c r="E30" s="321"/>
      <c r="F30" s="322"/>
      <c r="G30" s="12"/>
      <c r="H30" s="14"/>
      <c r="I30" s="10" t="str">
        <f t="shared" si="0"/>
        <v xml:space="preserve"> </v>
      </c>
      <c r="J30" s="11" t="str">
        <f t="shared" si="0"/>
        <v xml:space="preserve"> </v>
      </c>
      <c r="K30" s="46"/>
      <c r="L30" s="46"/>
      <c r="M30" s="46"/>
      <c r="N30" s="50" t="str">
        <f>+IF(G30&lt;&gt;"",'LEAVE JUL 2011-DEC 2017'!M26,"")</f>
        <v/>
      </c>
      <c r="O30" s="85" t="str">
        <f t="shared" si="1"/>
        <v xml:space="preserve"> </v>
      </c>
      <c r="R30" s="5"/>
    </row>
    <row r="31" spans="1:18" ht="20.100000000000001" customHeight="1" x14ac:dyDescent="0.25">
      <c r="A31" s="573" t="s">
        <v>14</v>
      </c>
      <c r="B31" s="574"/>
      <c r="C31" s="574"/>
      <c r="D31" s="574"/>
      <c r="E31" s="574"/>
      <c r="F31" s="574"/>
      <c r="G31" s="575"/>
      <c r="H31" s="581">
        <f>IF(SUM(K31:N31)&lt;&gt;0,SUM(K31:N31)," ")</f>
        <v>5</v>
      </c>
      <c r="I31" s="582"/>
      <c r="J31" s="583"/>
      <c r="K31" s="15">
        <f>IF(SUM(K13:K30)&lt;&gt;0,SUM(K13:K30)," ")</f>
        <v>2</v>
      </c>
      <c r="L31" s="15">
        <f>IF(SUM(L13:L30)&lt;&gt;0,SUM(L13:L30)," ")</f>
        <v>1</v>
      </c>
      <c r="M31" s="15">
        <f>IF(SUM(M13:M30)&lt;&gt;0,SUM(M13:M30)," ")</f>
        <v>2</v>
      </c>
      <c r="N31" s="57" t="str">
        <f>IF(SUM(N13:N30)&lt;&gt;0,SUM(N13:N30)," ")</f>
        <v xml:space="preserve"> </v>
      </c>
      <c r="O31" s="86"/>
    </row>
    <row r="32" spans="1:18" ht="5.25" customHeight="1" x14ac:dyDescent="0.2">
      <c r="A32" s="579"/>
      <c r="B32" s="591" t="s">
        <v>26</v>
      </c>
      <c r="C32" s="591"/>
      <c r="D32" s="571"/>
      <c r="E32" s="571"/>
      <c r="F32" s="571"/>
      <c r="G32" s="571"/>
      <c r="H32" s="569" t="s">
        <v>31</v>
      </c>
      <c r="I32" s="569"/>
      <c r="J32" s="569"/>
      <c r="K32" s="569"/>
      <c r="L32" s="569"/>
      <c r="M32" s="584"/>
      <c r="N32" s="584"/>
      <c r="O32" s="585"/>
    </row>
    <row r="33" spans="1:15" s="1" customFormat="1" ht="14.1" customHeight="1" x14ac:dyDescent="0.2">
      <c r="A33" s="580"/>
      <c r="B33" s="588"/>
      <c r="C33" s="588"/>
      <c r="D33" s="572"/>
      <c r="E33" s="572"/>
      <c r="F33" s="572"/>
      <c r="G33" s="590"/>
      <c r="H33" s="570"/>
      <c r="I33" s="570"/>
      <c r="J33" s="570"/>
      <c r="K33" s="570"/>
      <c r="L33" s="570"/>
      <c r="M33" s="586"/>
      <c r="N33" s="586"/>
      <c r="O33" s="587"/>
    </row>
    <row r="34" spans="1:15" s="1" customFormat="1" ht="16.5" customHeight="1" x14ac:dyDescent="0.2">
      <c r="A34" s="580"/>
      <c r="B34" s="588" t="s">
        <v>17</v>
      </c>
      <c r="C34" s="588"/>
      <c r="D34" s="589"/>
      <c r="E34" s="589"/>
      <c r="F34" s="589"/>
      <c r="G34" s="590"/>
      <c r="H34" s="570" t="s">
        <v>3</v>
      </c>
      <c r="I34" s="570"/>
      <c r="J34" s="570"/>
      <c r="K34" s="570"/>
      <c r="L34" s="570"/>
      <c r="M34" s="592"/>
      <c r="N34" s="592"/>
      <c r="O34" s="593"/>
    </row>
    <row r="35" spans="1:15" s="1" customFormat="1" ht="6.75" customHeight="1" thickBot="1" x14ac:dyDescent="0.25">
      <c r="A35" s="576"/>
      <c r="B35" s="577"/>
      <c r="C35" s="577"/>
      <c r="D35" s="577"/>
      <c r="E35" s="577"/>
      <c r="F35" s="577"/>
      <c r="G35" s="577"/>
      <c r="H35" s="577"/>
      <c r="I35" s="577"/>
      <c r="J35" s="577"/>
      <c r="K35" s="577"/>
      <c r="L35" s="577"/>
      <c r="M35" s="577"/>
      <c r="N35" s="577"/>
      <c r="O35" s="578"/>
    </row>
    <row r="36" spans="1:15" ht="12.75" hidden="1" customHeight="1" x14ac:dyDescent="0.2"/>
    <row r="37" spans="1:15" ht="12.75" hidden="1" customHeight="1" x14ac:dyDescent="0.2"/>
    <row r="38" spans="1:15" ht="12.75" hidden="1" customHeight="1" x14ac:dyDescent="0.2">
      <c r="B38" s="7" t="s">
        <v>35</v>
      </c>
      <c r="C38" s="7" t="s">
        <v>36</v>
      </c>
      <c r="D38" s="8" t="s">
        <v>37</v>
      </c>
      <c r="H38" s="2">
        <v>1</v>
      </c>
    </row>
    <row r="39" spans="1:15" hidden="1" x14ac:dyDescent="0.2">
      <c r="B39" s="17" t="s">
        <v>27</v>
      </c>
      <c r="C39" s="17" t="s">
        <v>28</v>
      </c>
      <c r="D39" s="18" t="s">
        <v>29</v>
      </c>
      <c r="H39" s="2">
        <v>2</v>
      </c>
    </row>
    <row r="40" spans="1:15" hidden="1" x14ac:dyDescent="0.2">
      <c r="H40" s="2">
        <v>3</v>
      </c>
    </row>
    <row r="41" spans="1:15" hidden="1" x14ac:dyDescent="0.2">
      <c r="H41" s="2">
        <v>4</v>
      </c>
    </row>
    <row r="42" spans="1:15" hidden="1" x14ac:dyDescent="0.2">
      <c r="H42" s="2">
        <v>5</v>
      </c>
    </row>
    <row r="43" spans="1:15" hidden="1" x14ac:dyDescent="0.2">
      <c r="H43" s="2">
        <v>6</v>
      </c>
    </row>
    <row r="44" spans="1:15" hidden="1" x14ac:dyDescent="0.2">
      <c r="H44" s="2">
        <v>7</v>
      </c>
    </row>
    <row r="45" spans="1:15" hidden="1" x14ac:dyDescent="0.2">
      <c r="H45" s="2">
        <v>8</v>
      </c>
    </row>
    <row r="46" spans="1:15" hidden="1" x14ac:dyDescent="0.2">
      <c r="H46" s="2">
        <v>9</v>
      </c>
    </row>
    <row r="47" spans="1:15" hidden="1" x14ac:dyDescent="0.2">
      <c r="H47" s="2">
        <v>10</v>
      </c>
    </row>
    <row r="48" spans="1:15" hidden="1" x14ac:dyDescent="0.2">
      <c r="H48" s="2">
        <v>11</v>
      </c>
    </row>
    <row r="49" spans="8:8" hidden="1" x14ac:dyDescent="0.2">
      <c r="H49" s="2">
        <v>12</v>
      </c>
    </row>
    <row r="50" spans="8:8" hidden="1" x14ac:dyDescent="0.2">
      <c r="H50" s="2">
        <v>13</v>
      </c>
    </row>
    <row r="51" spans="8:8" hidden="1" x14ac:dyDescent="0.2">
      <c r="H51" s="2">
        <v>14</v>
      </c>
    </row>
    <row r="52" spans="8:8" hidden="1" x14ac:dyDescent="0.2">
      <c r="H52" s="2">
        <v>15</v>
      </c>
    </row>
    <row r="53" spans="8:8" hidden="1" x14ac:dyDescent="0.2">
      <c r="H53" s="2">
        <v>16</v>
      </c>
    </row>
    <row r="54" spans="8:8" hidden="1" x14ac:dyDescent="0.2">
      <c r="H54" s="2">
        <v>17</v>
      </c>
    </row>
    <row r="55" spans="8:8" hidden="1" x14ac:dyDescent="0.2">
      <c r="H55" s="2">
        <v>18</v>
      </c>
    </row>
    <row r="56" spans="8:8" hidden="1" x14ac:dyDescent="0.2">
      <c r="H56" s="2">
        <v>19</v>
      </c>
    </row>
    <row r="57" spans="8:8" hidden="1" x14ac:dyDescent="0.2">
      <c r="H57" s="2">
        <v>20</v>
      </c>
    </row>
    <row r="58" spans="8:8" hidden="1" x14ac:dyDescent="0.2">
      <c r="H58" s="2">
        <v>21</v>
      </c>
    </row>
    <row r="59" spans="8:8" hidden="1" x14ac:dyDescent="0.2">
      <c r="H59" s="2">
        <v>22</v>
      </c>
    </row>
    <row r="60" spans="8:8" hidden="1" x14ac:dyDescent="0.2">
      <c r="H60" s="2">
        <v>23</v>
      </c>
    </row>
    <row r="61" spans="8:8" hidden="1" x14ac:dyDescent="0.2">
      <c r="H61" s="2">
        <v>24</v>
      </c>
    </row>
    <row r="62" spans="8:8" hidden="1" x14ac:dyDescent="0.2">
      <c r="H62" s="2">
        <v>25</v>
      </c>
    </row>
    <row r="63" spans="8:8" hidden="1" x14ac:dyDescent="0.2">
      <c r="H63" s="2">
        <v>26</v>
      </c>
    </row>
    <row r="64" spans="8:8" hidden="1" x14ac:dyDescent="0.2">
      <c r="H64" s="2">
        <v>27</v>
      </c>
    </row>
    <row r="65" spans="8:8" hidden="1" x14ac:dyDescent="0.2">
      <c r="H65" s="2">
        <v>28</v>
      </c>
    </row>
    <row r="66" spans="8:8" hidden="1" x14ac:dyDescent="0.2">
      <c r="H66" s="2">
        <v>29</v>
      </c>
    </row>
    <row r="67" spans="8:8" hidden="1" x14ac:dyDescent="0.2">
      <c r="H67" s="2">
        <v>30</v>
      </c>
    </row>
    <row r="68" spans="8:8" hidden="1" x14ac:dyDescent="0.2">
      <c r="H68" s="2">
        <v>31</v>
      </c>
    </row>
    <row r="69" spans="8:8" hidden="1" x14ac:dyDescent="0.2"/>
  </sheetData>
  <sheetProtection selectLockedCells="1"/>
  <mergeCells count="69">
    <mergeCell ref="M1:O1"/>
    <mergeCell ref="H1:L1"/>
    <mergeCell ref="A1:G1"/>
    <mergeCell ref="A2:G2"/>
    <mergeCell ref="H2:O2"/>
    <mergeCell ref="N3:O3"/>
    <mergeCell ref="N4:O5"/>
    <mergeCell ref="N7:O7"/>
    <mergeCell ref="H5:K5"/>
    <mergeCell ref="L5:M5"/>
    <mergeCell ref="H4:K4"/>
    <mergeCell ref="L4:M4"/>
    <mergeCell ref="H3:M3"/>
    <mergeCell ref="A6:O6"/>
    <mergeCell ref="A5:B5"/>
    <mergeCell ref="A3:G3"/>
    <mergeCell ref="A4:G4"/>
    <mergeCell ref="L7:M7"/>
    <mergeCell ref="A7:C7"/>
    <mergeCell ref="D7:G7"/>
    <mergeCell ref="H7:K7"/>
    <mergeCell ref="H8:K9"/>
    <mergeCell ref="L8:M9"/>
    <mergeCell ref="K11:K12"/>
    <mergeCell ref="L11:L12"/>
    <mergeCell ref="G11:J11"/>
    <mergeCell ref="D8:G9"/>
    <mergeCell ref="A10:O10"/>
    <mergeCell ref="A8:C9"/>
    <mergeCell ref="N8:O9"/>
    <mergeCell ref="A11:A12"/>
    <mergeCell ref="B11:B12"/>
    <mergeCell ref="C11:C12"/>
    <mergeCell ref="D11:F12"/>
    <mergeCell ref="D20:F20"/>
    <mergeCell ref="N11:N12"/>
    <mergeCell ref="O11:O12"/>
    <mergeCell ref="D15:F15"/>
    <mergeCell ref="D16:F16"/>
    <mergeCell ref="D13:F13"/>
    <mergeCell ref="D14:F14"/>
    <mergeCell ref="H12:J12"/>
    <mergeCell ref="D19:F19"/>
    <mergeCell ref="D17:F17"/>
    <mergeCell ref="D18:F18"/>
    <mergeCell ref="M11:M12"/>
    <mergeCell ref="A35:O35"/>
    <mergeCell ref="A32:A34"/>
    <mergeCell ref="D21:F21"/>
    <mergeCell ref="D22:F22"/>
    <mergeCell ref="H34:L34"/>
    <mergeCell ref="D23:F23"/>
    <mergeCell ref="D24:F24"/>
    <mergeCell ref="D25:F25"/>
    <mergeCell ref="D26:F26"/>
    <mergeCell ref="H31:J31"/>
    <mergeCell ref="M32:O33"/>
    <mergeCell ref="B34:C34"/>
    <mergeCell ref="D34:F34"/>
    <mergeCell ref="G32:G34"/>
    <mergeCell ref="B32:C33"/>
    <mergeCell ref="M34:O34"/>
    <mergeCell ref="H32:L33"/>
    <mergeCell ref="D32:F33"/>
    <mergeCell ref="A31:G31"/>
    <mergeCell ref="D27:F27"/>
    <mergeCell ref="D28:F28"/>
    <mergeCell ref="D29:F29"/>
    <mergeCell ref="D30:F30"/>
  </mergeCells>
  <phoneticPr fontId="0" type="noConversion"/>
  <conditionalFormatting sqref="O31">
    <cfRule type="cellIs" dxfId="700" priority="32" stopIfTrue="1" operator="equal">
      <formula>"Λίρες"</formula>
    </cfRule>
    <cfRule type="cellIs" dxfId="699" priority="33" stopIfTrue="1" operator="equal">
      <formula>"Ευρώ"</formula>
    </cfRule>
  </conditionalFormatting>
  <conditionalFormatting sqref="L8">
    <cfRule type="cellIs" dxfId="698" priority="46" stopIfTrue="1" operator="greaterThan">
      <formula>0</formula>
    </cfRule>
  </conditionalFormatting>
  <conditionalFormatting sqref="D8">
    <cfRule type="expression" dxfId="697" priority="47" stopIfTrue="1">
      <formula>L8&gt;0</formula>
    </cfRule>
    <cfRule type="expression" dxfId="696" priority="48" stopIfTrue="1">
      <formula>L8&gt;" "</formula>
    </cfRule>
    <cfRule type="expression" dxfId="695" priority="49" stopIfTrue="1">
      <formula>L8&gt;A</formula>
    </cfRule>
  </conditionalFormatting>
  <conditionalFormatting sqref="K31:N31 H31">
    <cfRule type="cellIs" dxfId="694" priority="50" stopIfTrue="1" operator="equal">
      <formula>0</formula>
    </cfRule>
  </conditionalFormatting>
  <conditionalFormatting sqref="O13:O30">
    <cfRule type="cellIs" dxfId="693" priority="51" stopIfTrue="1" operator="equal">
      <formula>"Λίρες"</formula>
    </cfRule>
    <cfRule type="cellIs" dxfId="692" priority="52" stopIfTrue="1" operator="equal">
      <formula>"Ευρώ"</formula>
    </cfRule>
  </conditionalFormatting>
  <conditionalFormatting sqref="K13:L30">
    <cfRule type="cellIs" dxfId="691" priority="53" stopIfTrue="1" operator="between">
      <formula>1</formula>
      <formula>125</formula>
    </cfRule>
    <cfRule type="cellIs" dxfId="690" priority="54" stopIfTrue="1" operator="between">
      <formula>126</formula>
      <formula>150</formula>
    </cfRule>
    <cfRule type="cellIs" dxfId="689" priority="55" stopIfTrue="1" operator="greaterThan">
      <formula>150</formula>
    </cfRule>
  </conditionalFormatting>
  <conditionalFormatting sqref="M13:M30">
    <cfRule type="cellIs" dxfId="688" priority="56" stopIfTrue="1" operator="between">
      <formula>1</formula>
      <formula>80</formula>
    </cfRule>
    <cfRule type="cellIs" dxfId="687" priority="57" stopIfTrue="1" operator="between">
      <formula>81</formula>
      <formula>150</formula>
    </cfRule>
    <cfRule type="cellIs" dxfId="686" priority="58" stopIfTrue="1" operator="greaterThan">
      <formula>150</formula>
    </cfRule>
  </conditionalFormatting>
  <conditionalFormatting sqref="B12">
    <cfRule type="expression" dxfId="685" priority="61" stopIfTrue="1">
      <formula>B14&gt;0</formula>
    </cfRule>
  </conditionalFormatting>
  <conditionalFormatting sqref="G12:J12">
    <cfRule type="expression" dxfId="684" priority="62" stopIfTrue="1">
      <formula>G13&gt;0</formula>
    </cfRule>
  </conditionalFormatting>
  <conditionalFormatting sqref="K12:M12">
    <cfRule type="expression" dxfId="683" priority="63" stopIfTrue="1">
      <formula>(SUM(K14:K31)&gt;0)</formula>
    </cfRule>
  </conditionalFormatting>
  <conditionalFormatting sqref="C5:G5">
    <cfRule type="cellIs" dxfId="682" priority="64" stopIfTrue="1" operator="equal">
      <formula>" "</formula>
    </cfRule>
    <cfRule type="cellIs" dxfId="681" priority="65" stopIfTrue="1" operator="notEqual">
      <formula>" "</formula>
    </cfRule>
  </conditionalFormatting>
  <conditionalFormatting sqref="D5:G5">
    <cfRule type="expression" dxfId="680" priority="66" stopIfTrue="1">
      <formula>C5=" "</formula>
    </cfRule>
    <cfRule type="expression" dxfId="679" priority="67" stopIfTrue="1">
      <formula>C5&lt;&gt;" "</formula>
    </cfRule>
  </conditionalFormatting>
  <conditionalFormatting sqref="C13:D30">
    <cfRule type="cellIs" dxfId="678" priority="71" stopIfTrue="1" operator="equal">
      <formula>0</formula>
    </cfRule>
    <cfRule type="cellIs" dxfId="677" priority="72" stopIfTrue="1" operator="notEqual">
      <formula>"#N/A"</formula>
    </cfRule>
  </conditionalFormatting>
  <conditionalFormatting sqref="B13:B30">
    <cfRule type="cellIs" dxfId="676" priority="73" stopIfTrue="1" operator="equal">
      <formula>0</formula>
    </cfRule>
    <cfRule type="expression" dxfId="675" priority="74" stopIfTrue="1">
      <formula>$C13&lt;&gt;"#N/A"</formula>
    </cfRule>
  </conditionalFormatting>
  <conditionalFormatting sqref="D7">
    <cfRule type="expression" dxfId="674" priority="75" stopIfTrue="1">
      <formula>L8&gt;0</formula>
    </cfRule>
    <cfRule type="expression" dxfId="673" priority="76" stopIfTrue="1">
      <formula>L8&gt;" "</formula>
    </cfRule>
    <cfRule type="expression" dxfId="672" priority="77" stopIfTrue="1">
      <formula>L8&gt;A</formula>
    </cfRule>
  </conditionalFormatting>
  <conditionalFormatting sqref="O12">
    <cfRule type="expression" dxfId="671" priority="78" stopIfTrue="1">
      <formula>(SUM(G14:G31)&gt;0)</formula>
    </cfRule>
  </conditionalFormatting>
  <conditionalFormatting sqref="G13:G30">
    <cfRule type="cellIs" dxfId="670" priority="114" stopIfTrue="1" operator="lessThan">
      <formula>33328</formula>
    </cfRule>
    <cfRule type="cellIs" dxfId="669" priority="115" stopIfTrue="1" operator="greaterThanOrEqual">
      <formula>39448</formula>
    </cfRule>
    <cfRule type="cellIs" dxfId="668" priority="116" stopIfTrue="1" operator="lessThan">
      <formula>39448</formula>
    </cfRule>
  </conditionalFormatting>
  <conditionalFormatting sqref="H13:H30">
    <cfRule type="expression" dxfId="667" priority="117" stopIfTrue="1">
      <formula>$G13&lt;33328</formula>
    </cfRule>
    <cfRule type="expression" dxfId="666" priority="118" stopIfTrue="1">
      <formula>$G13&gt;39447</formula>
    </cfRule>
    <cfRule type="expression" dxfId="665" priority="119" stopIfTrue="1">
      <formula>$G13&lt;39448</formula>
    </cfRule>
  </conditionalFormatting>
  <conditionalFormatting sqref="I13:I30">
    <cfRule type="expression" dxfId="664" priority="120" stopIfTrue="1">
      <formula>$G13&gt;39447</formula>
    </cfRule>
    <cfRule type="expression" dxfId="663" priority="121" stopIfTrue="1">
      <formula>$G13&lt;33327</formula>
    </cfRule>
    <cfRule type="expression" dxfId="662" priority="122" stopIfTrue="1">
      <formula>$G13&gt;33328</formula>
    </cfRule>
  </conditionalFormatting>
  <conditionalFormatting sqref="J13:J30">
    <cfRule type="expression" dxfId="661" priority="123" stopIfTrue="1">
      <formula>$G13&gt;39447</formula>
    </cfRule>
    <cfRule type="expression" dxfId="660" priority="124" stopIfTrue="1">
      <formula>$G13&lt;33327</formula>
    </cfRule>
    <cfRule type="expression" dxfId="659" priority="125" stopIfTrue="1">
      <formula>$G13&lt;39448</formula>
    </cfRule>
  </conditionalFormatting>
  <conditionalFormatting sqref="B11">
    <cfRule type="expression" dxfId="658" priority="135" stopIfTrue="1">
      <formula>B13&gt;0</formula>
    </cfRule>
  </conditionalFormatting>
  <conditionalFormatting sqref="K11:N11">
    <cfRule type="expression" dxfId="657" priority="137" stopIfTrue="1">
      <formula>(SUM(K13:K30)&gt;0)</formula>
    </cfRule>
  </conditionalFormatting>
  <conditionalFormatting sqref="O11">
    <cfRule type="expression" dxfId="656" priority="139" stopIfTrue="1">
      <formula>(SUM(G13:G30)&gt;0)</formula>
    </cfRule>
  </conditionalFormatting>
  <conditionalFormatting sqref="L7:M7">
    <cfRule type="cellIs" dxfId="655" priority="171" stopIfTrue="1" operator="between">
      <formula>1</formula>
      <formula>100000</formula>
    </cfRule>
    <cfRule type="expression" dxfId="654" priority="172" stopIfTrue="1">
      <formula>SUM(K31:N31)&gt;100001</formula>
    </cfRule>
    <cfRule type="cellIs" dxfId="653" priority="173" stopIfTrue="1" operator="equal">
      <formula>0</formula>
    </cfRule>
  </conditionalFormatting>
  <conditionalFormatting sqref="N13:N30">
    <cfRule type="cellIs" dxfId="652" priority="3" stopIfTrue="1" operator="equal">
      <formula>0</formula>
    </cfRule>
    <cfRule type="expression" dxfId="651" priority="4" stopIfTrue="1">
      <formula>$C13&lt;&gt;"#N/A"</formula>
    </cfRule>
  </conditionalFormatting>
  <dataValidations xWindow="510" yWindow="594" count="16">
    <dataValidation type="decimal" errorStyle="information" allowBlank="1" showInputMessage="1" showErrorMessage="1" errorTitle="ΕΛΕΞΕΤΕ ΤΙΣ ΩΡΕΣ" error="Ο αριθμός των ωρών, είτε ξεπερνά τις 80 το μήνα, είτε  είναι αρνητικός._x000a_Δεν πρέπει να καταχωρούνται αρνητικοί αριθμοί." promptTitle="ΩΡΕΣ ΕΡΓΑΣΙΑΣ 1 ΠΡΟΣ 2"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M13:M30" xr:uid="{00000000-0002-0000-0400-000000000000}">
      <formula1>0</formula1>
      <formula2>80</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3:D30" xr:uid="{00000000-0002-0000-0400-000001000000}"/>
    <dataValidation allowBlank="1" showInputMessage="1" showErrorMessage="1" promptTitle="ΥΠΟΥΡΓΕΙΟ/ΤΜΗΜΑ/ΥΠΗΡΕΣΙΑ" prompt="Αναγραφή Υπουργείου/Τμήματος/Υπηρεσίας από τον &quot;Κατάλογο Προσωπικού&quot;" sqref="D5" xr:uid="{00000000-0002-0000-0400-000002000000}"/>
    <dataValidation allowBlank="1" showInputMessage="1" showErrorMessage="1" promptTitle="ΚΕΦΑΛΑΙΟ ΤΜΗΜΑΤΟΣ" prompt="Αναγράφεται ο Τύπος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5" xr:uid="{00000000-0002-0000-0400-000003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261 όπου δεν αναγράφεται ο πλήρης κώδικας (12 ψηφία) η χρέωση θα γίνει στο άρθρο 261 του Τμήματος που αναγράφεται στο έντυπο ως Υπουρείο/Τμήμα_x000a_" sqref="D8" xr:uid="{00000000-0002-0000-0400-000004000000}"/>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3:C30" xr:uid="{00000000-0002-0000-0400-000005000000}">
      <formula1>10</formula1>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επόμενου μήνα χρησιμοποιείστε διαφορετική γραμμή." sqref="I13:J30" xr:uid="{00000000-0002-0000-0400-000006000000}"/>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3:K30" xr:uid="{00000000-0002-0000-0400-000007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3:L30" xr:uid="{00000000-0002-0000-0400-000008000000}">
      <formula1>0</formula1>
      <formula2>125</formula2>
    </dataValidation>
    <dataValidation allowBlank="1" showInputMessage="1" showErrorMessage="1" promptTitle="ΠΕΡΙΓΡΑΦΗ ΥΠΕΡΩΡΙΑΚ. ΑΠΑΣΧΟΛΗΣΗΣ" prompt="Αναγράφεται η Περιγραφή της Υπερωριακής Απασχόλησης." sqref="D7:G7" xr:uid="{00000000-0002-0000-0400-000009000000}"/>
    <dataValidation type="list" allowBlank="1" showInputMessage="1" showErrorMessage="1" errorTitle="ΛΑΘΟΣ ΚΑΤΑΧΩΡΗΣΗ" error="Δεν έχετε Καταχωρίσει τον ορθό ΤΥΠΟ ΥΠΕΡΩΡΙΩΝ" promptTitle="ΚΩΔΙΚΑΣ ΤΥΠΟΥ ΥΠΕΡΩΡΙΩΝ" prompt="Καταχωρίστε τον Κώδικα Τύπου Υπερωριών που σας δόθηκε από τον Κλάδο Μισθών για σκοπούς ορθής χρέωσης και παρουσίασης στις μηναιίες αναλυτικές καταστάσεις υπερωριών" sqref="L8:M9" xr:uid="{00000000-0002-0000-0400-00000A000000}">
      <formula1>$B$39:$B$40</formula1>
    </dataValidation>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3:B30" xr:uid="{00000000-0002-0000-0400-00000B000000}">
      <formula1>10</formula1>
    </dataValidation>
    <dataValidation errorStyle="warning"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Αναγραφή ποσού που πρέπει να πληρωθεί ως άδεια στον υπάλληλο." sqref="N13:N30" xr:uid="{00000000-0002-0000-0400-00000C000000}"/>
    <dataValidation type="textLength" errorStyle="information"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Καταχωρίστε το ποσό που πρέπει να πληρωθεί ανεξάρτητα από την κλίμακα του υπαλλήλου." sqref="N13:N30" xr:uid="{00000000-0002-0000-0400-00000D000000}">
      <formula1>10</formula1>
    </dataValidation>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3:H30" xr:uid="{00000000-0002-0000-0400-00000E000000}">
      <formula1>$H$37:$H$69</formula1>
    </dataValidation>
    <dataValidation type="date" allowBlank="1" showInputMessage="1" showErrorMessage="1" error="ΕΛΕΓΞΤΕ ΤΗΝ ΗΜΕΡΟΜΗΝΙΑ._x000a_(ΠΕΡΙΟΔΟΣ 1/7/2011-31/12/2017)" promptTitle="ΠΕΡΙΟΔΟΣ ΤΕΛΕΥΤ. ΜΗΝΑ ΕΡΓΑΣΙΑΣ" prompt="Καταχωρήστε την περίοδο του τελευταίου μήνα που εργάστηκε ο υπάλληλος." sqref="G13:G30" xr:uid="{00000000-0002-0000-0400-00000F000000}">
      <formula1>40725</formula1>
      <formula2>43100</formula2>
    </dataValidation>
  </dataValidations>
  <printOptions horizontalCentered="1" verticalCentered="1"/>
  <pageMargins left="0.39370078740157483" right="0.39370078740157483" top="0.39370078740157483" bottom="0.39370078740157483" header="0.11811023622047245" footer="0"/>
  <pageSetup paperSize="9" scale="97" orientation="landscape" verticalDpi="196"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R69"/>
  <sheetViews>
    <sheetView showGridLines="0" showZeros="0" zoomScaleNormal="100" workbookViewId="0">
      <selection activeCell="G13" sqref="G13"/>
    </sheetView>
  </sheetViews>
  <sheetFormatPr defaultRowHeight="12.75" x14ac:dyDescent="0.2"/>
  <cols>
    <col min="1" max="1" width="5.140625" style="2" customWidth="1"/>
    <col min="2" max="3" width="13" style="2" customWidth="1"/>
    <col min="4" max="4" width="10.7109375" style="2" customWidth="1"/>
    <col min="5" max="5" width="13.140625" style="2" customWidth="1"/>
    <col min="6" max="6" width="12" style="2" customWidth="1"/>
    <col min="7" max="7" width="11.7109375" style="2" customWidth="1"/>
    <col min="8" max="8" width="3.7109375" style="2" customWidth="1"/>
    <col min="9" max="9" width="3.7109375" style="6" customWidth="1"/>
    <col min="10" max="10" width="6.7109375" style="6" customWidth="1"/>
    <col min="11" max="13" width="10.7109375" style="2" customWidth="1"/>
    <col min="14" max="14" width="11.42578125" style="2" customWidth="1"/>
    <col min="15" max="15" width="5.140625" style="87" bestFit="1" customWidth="1"/>
    <col min="16" max="17" width="9.140625" style="2"/>
    <col min="18" max="18" width="9.85546875" style="2" bestFit="1" customWidth="1"/>
    <col min="19" max="16384" width="9.140625" style="2"/>
  </cols>
  <sheetData>
    <row r="1" spans="1:18" s="1" customFormat="1" ht="15" customHeight="1" x14ac:dyDescent="0.2">
      <c r="A1" s="681" t="s">
        <v>30</v>
      </c>
      <c r="B1" s="682"/>
      <c r="C1" s="682"/>
      <c r="D1" s="682"/>
      <c r="E1" s="682"/>
      <c r="F1" s="682"/>
      <c r="G1" s="682"/>
      <c r="H1" s="679"/>
      <c r="I1" s="679"/>
      <c r="J1" s="679"/>
      <c r="K1" s="679"/>
      <c r="L1" s="679"/>
      <c r="M1" s="679" t="s">
        <v>58</v>
      </c>
      <c r="N1" s="679"/>
      <c r="O1" s="680"/>
    </row>
    <row r="2" spans="1:18" s="1" customFormat="1" ht="14.1" customHeight="1" thickBot="1" x14ac:dyDescent="0.25">
      <c r="A2" s="665" t="s">
        <v>21</v>
      </c>
      <c r="B2" s="666"/>
      <c r="C2" s="666"/>
      <c r="D2" s="666"/>
      <c r="E2" s="666"/>
      <c r="F2" s="666"/>
      <c r="G2" s="666"/>
      <c r="H2" s="577"/>
      <c r="I2" s="577"/>
      <c r="J2" s="577"/>
      <c r="K2" s="577"/>
      <c r="L2" s="577"/>
      <c r="M2" s="577"/>
      <c r="N2" s="577"/>
      <c r="O2" s="578"/>
    </row>
    <row r="3" spans="1:18" ht="15" customHeight="1" x14ac:dyDescent="0.25">
      <c r="A3" s="662" t="s">
        <v>4564</v>
      </c>
      <c r="B3" s="663"/>
      <c r="C3" s="663"/>
      <c r="D3" s="663"/>
      <c r="E3" s="663"/>
      <c r="F3" s="663"/>
      <c r="G3" s="664"/>
      <c r="H3" s="656" t="s">
        <v>4</v>
      </c>
      <c r="I3" s="657"/>
      <c r="J3" s="657"/>
      <c r="K3" s="657"/>
      <c r="L3" s="657"/>
      <c r="M3" s="657"/>
      <c r="N3" s="640" t="s">
        <v>7</v>
      </c>
      <c r="O3" s="641"/>
    </row>
    <row r="4" spans="1:18" s="1" customFormat="1" ht="18" customHeight="1" x14ac:dyDescent="0.2">
      <c r="A4" s="683" t="s">
        <v>4559</v>
      </c>
      <c r="B4" s="684"/>
      <c r="C4" s="684"/>
      <c r="D4" s="684"/>
      <c r="E4" s="684"/>
      <c r="F4" s="684"/>
      <c r="G4" s="684"/>
      <c r="H4" s="652" t="s">
        <v>5</v>
      </c>
      <c r="I4" s="653"/>
      <c r="J4" s="653"/>
      <c r="K4" s="653"/>
      <c r="L4" s="654" t="s">
        <v>6</v>
      </c>
      <c r="M4" s="655"/>
      <c r="N4" s="642"/>
      <c r="O4" s="643"/>
    </row>
    <row r="5" spans="1:18" s="1" customFormat="1" ht="18" customHeight="1" thickBot="1" x14ac:dyDescent="0.25">
      <c r="A5" s="658" t="s">
        <v>20</v>
      </c>
      <c r="B5" s="661"/>
      <c r="C5" s="106"/>
      <c r="D5" s="685"/>
      <c r="E5" s="686"/>
      <c r="F5" s="686"/>
      <c r="G5" s="687"/>
      <c r="H5" s="648" t="s">
        <v>18</v>
      </c>
      <c r="I5" s="649"/>
      <c r="J5" s="649"/>
      <c r="K5" s="649"/>
      <c r="L5" s="650" t="s">
        <v>6</v>
      </c>
      <c r="M5" s="651"/>
      <c r="N5" s="644"/>
      <c r="O5" s="645"/>
    </row>
    <row r="6" spans="1:18" s="1" customFormat="1" ht="8.25" customHeight="1" thickBot="1" x14ac:dyDescent="0.25">
      <c r="A6" s="658"/>
      <c r="B6" s="659"/>
      <c r="C6" s="659"/>
      <c r="D6" s="659"/>
      <c r="E6" s="659"/>
      <c r="F6" s="659"/>
      <c r="G6" s="659"/>
      <c r="H6" s="659"/>
      <c r="I6" s="659"/>
      <c r="J6" s="659"/>
      <c r="K6" s="659"/>
      <c r="L6" s="659"/>
      <c r="M6" s="659"/>
      <c r="N6" s="659"/>
      <c r="O6" s="660"/>
    </row>
    <row r="7" spans="1:18" s="1" customFormat="1" ht="18.75" customHeight="1" x14ac:dyDescent="0.2">
      <c r="A7" s="670" t="s">
        <v>9</v>
      </c>
      <c r="B7" s="671"/>
      <c r="C7" s="672"/>
      <c r="D7" s="673" t="str">
        <f>IF($L8&gt;0,"PAYMENT OF LEAVE", " ")</f>
        <v>PAYMENT OF LEAVE</v>
      </c>
      <c r="E7" s="674"/>
      <c r="F7" s="674"/>
      <c r="G7" s="675"/>
      <c r="H7" s="676" t="s">
        <v>15</v>
      </c>
      <c r="I7" s="677"/>
      <c r="J7" s="677"/>
      <c r="K7" s="678"/>
      <c r="L7" s="668" t="str">
        <f>H31</f>
        <v xml:space="preserve"> </v>
      </c>
      <c r="M7" s="669"/>
      <c r="N7" s="646" t="s">
        <v>8</v>
      </c>
      <c r="O7" s="647"/>
    </row>
    <row r="8" spans="1:18" s="1" customFormat="1" ht="15" customHeight="1" x14ac:dyDescent="0.2">
      <c r="A8" s="625" t="s">
        <v>2</v>
      </c>
      <c r="B8" s="626"/>
      <c r="C8" s="627"/>
      <c r="D8" s="616" t="str">
        <f>IF($L8&gt;0,"BB HH XX 102", " ")</f>
        <v>BB HH XX 102</v>
      </c>
      <c r="E8" s="617"/>
      <c r="F8" s="617"/>
      <c r="G8" s="618"/>
      <c r="H8" s="603" t="s">
        <v>16</v>
      </c>
      <c r="I8" s="604"/>
      <c r="J8" s="604"/>
      <c r="K8" s="605"/>
      <c r="L8" s="609" t="s">
        <v>27</v>
      </c>
      <c r="M8" s="610"/>
      <c r="N8" s="538"/>
      <c r="O8" s="539"/>
      <c r="P8" s="2"/>
    </row>
    <row r="9" spans="1:18" s="1" customFormat="1" ht="8.25" customHeight="1" thickBot="1" x14ac:dyDescent="0.25">
      <c r="A9" s="628"/>
      <c r="B9" s="629"/>
      <c r="C9" s="630"/>
      <c r="D9" s="619" t="str">
        <f>IF($L10&gt;0,"PAYMENT OF LEAVE", " ")</f>
        <v xml:space="preserve"> </v>
      </c>
      <c r="E9" s="620"/>
      <c r="F9" s="620"/>
      <c r="G9" s="621"/>
      <c r="H9" s="606"/>
      <c r="I9" s="607"/>
      <c r="J9" s="607"/>
      <c r="K9" s="608"/>
      <c r="L9" s="611"/>
      <c r="M9" s="612"/>
      <c r="N9" s="631"/>
      <c r="O9" s="533"/>
    </row>
    <row r="10" spans="1:18" s="1" customFormat="1" ht="8.1" customHeight="1" x14ac:dyDescent="0.2">
      <c r="A10" s="622"/>
      <c r="B10" s="623"/>
      <c r="C10" s="623"/>
      <c r="D10" s="623"/>
      <c r="E10" s="623"/>
      <c r="F10" s="623"/>
      <c r="G10" s="623"/>
      <c r="H10" s="623"/>
      <c r="I10" s="623"/>
      <c r="J10" s="623"/>
      <c r="K10" s="623"/>
      <c r="L10" s="623"/>
      <c r="M10" s="623"/>
      <c r="N10" s="623"/>
      <c r="O10" s="624"/>
    </row>
    <row r="11" spans="1:18" s="5" customFormat="1" ht="14.1" customHeight="1" x14ac:dyDescent="0.2">
      <c r="A11" s="632" t="s">
        <v>22</v>
      </c>
      <c r="B11" s="601" t="s">
        <v>23</v>
      </c>
      <c r="C11" s="601" t="s">
        <v>33</v>
      </c>
      <c r="D11" s="634" t="s">
        <v>34</v>
      </c>
      <c r="E11" s="635"/>
      <c r="F11" s="636"/>
      <c r="G11" s="613" t="s">
        <v>10</v>
      </c>
      <c r="H11" s="614"/>
      <c r="I11" s="614"/>
      <c r="J11" s="615"/>
      <c r="K11" s="601" t="s">
        <v>11</v>
      </c>
      <c r="L11" s="601" t="s">
        <v>12</v>
      </c>
      <c r="M11" s="601" t="s">
        <v>13</v>
      </c>
      <c r="N11" s="594" t="s">
        <v>19</v>
      </c>
      <c r="O11" s="596" t="s">
        <v>56</v>
      </c>
    </row>
    <row r="12" spans="1:18" x14ac:dyDescent="0.2">
      <c r="A12" s="633"/>
      <c r="B12" s="602"/>
      <c r="C12" s="602"/>
      <c r="D12" s="637"/>
      <c r="E12" s="638"/>
      <c r="F12" s="639"/>
      <c r="G12" s="13" t="s">
        <v>24</v>
      </c>
      <c r="H12" s="598" t="s">
        <v>25</v>
      </c>
      <c r="I12" s="599"/>
      <c r="J12" s="600"/>
      <c r="K12" s="602"/>
      <c r="L12" s="602"/>
      <c r="M12" s="602"/>
      <c r="N12" s="595"/>
      <c r="O12" s="597"/>
      <c r="R12" s="5"/>
    </row>
    <row r="13" spans="1:18" ht="18.600000000000001" customHeight="1" x14ac:dyDescent="0.25">
      <c r="A13" s="95">
        <v>1</v>
      </c>
      <c r="B13" s="98" t="str">
        <f>IF(+'LEAVE JUL 2011-DEC 2017'!B9&lt;&gt;"",'LEAVE JUL 2011-DEC 2017'!B9,"")</f>
        <v/>
      </c>
      <c r="C13" s="98" t="str">
        <f>IF(+'LEAVE JUL 2011-DEC 2017'!C9&lt;&gt;"",'LEAVE JUL 2011-DEC 2017'!C9,"")</f>
        <v/>
      </c>
      <c r="D13" s="688" t="str">
        <f>IF(+'LEAVE JUL 2011-DEC 2017'!D9&lt;&gt;"",'LEAVE JUL 2011-DEC 2017'!D9,"")</f>
        <v/>
      </c>
      <c r="E13" s="689"/>
      <c r="F13" s="690"/>
      <c r="G13" s="12"/>
      <c r="H13" s="14"/>
      <c r="I13" s="10" t="str">
        <f>IF($G13&gt;33328,$G13," ")</f>
        <v xml:space="preserve"> </v>
      </c>
      <c r="J13" s="11" t="str">
        <f>IF($G13&gt;33328,$G13," ")</f>
        <v xml:space="preserve"> </v>
      </c>
      <c r="K13" s="46"/>
      <c r="L13" s="46"/>
      <c r="M13" s="46"/>
      <c r="N13" s="50" t="str">
        <f>+IF(G13&lt;&gt;"",'LEAVE JUL 2011-DEC 2017'!M9,"")</f>
        <v/>
      </c>
      <c r="O13" s="55" t="str">
        <f>IF((G13&gt;39447),"Ευρώ",IF(G13&gt;33328,"Λίρες"," "))</f>
        <v xml:space="preserve"> </v>
      </c>
      <c r="R13" s="5"/>
    </row>
    <row r="14" spans="1:18" ht="18" customHeight="1" x14ac:dyDescent="0.25">
      <c r="A14" s="96">
        <v>2</v>
      </c>
      <c r="B14" s="98" t="str">
        <f>IF(+'LEAVE JUL 2011-DEC 2017'!B10&lt;&gt;"",'LEAVE JUL 2011-DEC 2017'!B10,"")</f>
        <v/>
      </c>
      <c r="C14" s="98" t="str">
        <f>IF(+'LEAVE JUL 2011-DEC 2017'!C10&lt;&gt;"",'LEAVE JUL 2011-DEC 2017'!C10,"")</f>
        <v/>
      </c>
      <c r="D14" s="688" t="str">
        <f>IF(+'LEAVE JUL 2011-DEC 2017'!D10&lt;&gt;"",'LEAVE JUL 2011-DEC 2017'!D10,"")</f>
        <v/>
      </c>
      <c r="E14" s="689"/>
      <c r="F14" s="690"/>
      <c r="G14" s="12"/>
      <c r="H14" s="14"/>
      <c r="I14" s="10" t="str">
        <f t="shared" ref="I14:J30" si="0">IF($G14&gt;33328,$G14," ")</f>
        <v xml:space="preserve"> </v>
      </c>
      <c r="J14" s="11" t="str">
        <f t="shared" si="0"/>
        <v xml:space="preserve"> </v>
      </c>
      <c r="K14" s="46"/>
      <c r="L14" s="46"/>
      <c r="M14" s="46"/>
      <c r="N14" s="50" t="str">
        <f>+IF(G14&lt;&gt;"",'LEAVE JUL 2011-DEC 2017'!M10,"")</f>
        <v/>
      </c>
      <c r="O14" s="56" t="str">
        <f t="shared" ref="O14:O30" si="1">IF((G14&gt;39447),"Ευρώ",IF(G14&gt;33328,"Λίρες"," "))</f>
        <v xml:space="preserve"> </v>
      </c>
      <c r="R14" s="5"/>
    </row>
    <row r="15" spans="1:18" ht="18" customHeight="1" x14ac:dyDescent="0.25">
      <c r="A15" s="96">
        <v>3</v>
      </c>
      <c r="B15" s="98" t="str">
        <f>IF(+'LEAVE JUL 2011-DEC 2017'!B11&lt;&gt;"",'LEAVE JUL 2011-DEC 2017'!B11,"")</f>
        <v/>
      </c>
      <c r="C15" s="98" t="str">
        <f>IF(+'LEAVE JUL 2011-DEC 2017'!C11&lt;&gt;"",'LEAVE JUL 2011-DEC 2017'!C11,"")</f>
        <v/>
      </c>
      <c r="D15" s="688" t="str">
        <f>IF(+'LEAVE JUL 2011-DEC 2017'!D11&lt;&gt;"",'LEAVE JUL 2011-DEC 2017'!D11,"")</f>
        <v/>
      </c>
      <c r="E15" s="689"/>
      <c r="F15" s="690"/>
      <c r="G15" s="12"/>
      <c r="H15" s="14"/>
      <c r="I15" s="10" t="str">
        <f t="shared" si="0"/>
        <v xml:space="preserve"> </v>
      </c>
      <c r="J15" s="11" t="str">
        <f t="shared" si="0"/>
        <v xml:space="preserve"> </v>
      </c>
      <c r="K15" s="46"/>
      <c r="L15" s="46"/>
      <c r="M15" s="46"/>
      <c r="N15" s="50" t="str">
        <f>+IF(G15&lt;&gt;"",'LEAVE JUL 2011-DEC 2017'!M11,"")</f>
        <v/>
      </c>
      <c r="O15" s="56" t="str">
        <f t="shared" si="1"/>
        <v xml:space="preserve"> </v>
      </c>
      <c r="R15" s="5"/>
    </row>
    <row r="16" spans="1:18" ht="18" customHeight="1" x14ac:dyDescent="0.25">
      <c r="A16" s="96">
        <v>4</v>
      </c>
      <c r="B16" s="98" t="str">
        <f>IF(+'LEAVE JUL 2011-DEC 2017'!B12&lt;&gt;"",'LEAVE JUL 2011-DEC 2017'!B12,"")</f>
        <v/>
      </c>
      <c r="C16" s="98" t="str">
        <f>IF(+'LEAVE JUL 2011-DEC 2017'!C12&lt;&gt;"",'LEAVE JUL 2011-DEC 2017'!C12,"")</f>
        <v/>
      </c>
      <c r="D16" s="688" t="str">
        <f>IF(+'LEAVE JUL 2011-DEC 2017'!D12&lt;&gt;"",'LEAVE JUL 2011-DEC 2017'!D12,"")</f>
        <v/>
      </c>
      <c r="E16" s="689"/>
      <c r="F16" s="690"/>
      <c r="G16" s="12"/>
      <c r="H16" s="14"/>
      <c r="I16" s="10" t="str">
        <f t="shared" si="0"/>
        <v xml:space="preserve"> </v>
      </c>
      <c r="J16" s="11" t="str">
        <f t="shared" si="0"/>
        <v xml:space="preserve"> </v>
      </c>
      <c r="K16" s="46"/>
      <c r="L16" s="46"/>
      <c r="M16" s="46"/>
      <c r="N16" s="50" t="str">
        <f>+IF(G16&lt;&gt;"",'LEAVE JUL 2011-DEC 2017'!M12,"")</f>
        <v/>
      </c>
      <c r="O16" s="56" t="str">
        <f t="shared" si="1"/>
        <v xml:space="preserve"> </v>
      </c>
      <c r="R16" s="5"/>
    </row>
    <row r="17" spans="1:18" ht="18" customHeight="1" x14ac:dyDescent="0.25">
      <c r="A17" s="96">
        <v>5</v>
      </c>
      <c r="B17" s="98" t="str">
        <f>IF(+'LEAVE JUL 2011-DEC 2017'!B13&lt;&gt;"",'LEAVE JUL 2011-DEC 2017'!B13,"")</f>
        <v/>
      </c>
      <c r="C17" s="98" t="str">
        <f>IF(+'LEAVE JUL 2011-DEC 2017'!C13&lt;&gt;"",'LEAVE JUL 2011-DEC 2017'!C13,"")</f>
        <v/>
      </c>
      <c r="D17" s="688" t="str">
        <f>IF(+'LEAVE JUL 2011-DEC 2017'!D13&lt;&gt;"",'LEAVE JUL 2011-DEC 2017'!D13,"")</f>
        <v/>
      </c>
      <c r="E17" s="689"/>
      <c r="F17" s="690"/>
      <c r="G17" s="12"/>
      <c r="H17" s="14"/>
      <c r="I17" s="10" t="str">
        <f t="shared" si="0"/>
        <v xml:space="preserve"> </v>
      </c>
      <c r="J17" s="11" t="str">
        <f t="shared" si="0"/>
        <v xml:space="preserve"> </v>
      </c>
      <c r="K17" s="46"/>
      <c r="L17" s="46"/>
      <c r="M17" s="46"/>
      <c r="N17" s="50" t="str">
        <f>+IF(G17&lt;&gt;"",'LEAVE JUL 2011-DEC 2017'!M13,"")</f>
        <v/>
      </c>
      <c r="O17" s="56" t="str">
        <f t="shared" si="1"/>
        <v xml:space="preserve"> </v>
      </c>
      <c r="R17" s="5"/>
    </row>
    <row r="18" spans="1:18" ht="18" customHeight="1" x14ac:dyDescent="0.25">
      <c r="A18" s="96">
        <v>6</v>
      </c>
      <c r="B18" s="98" t="str">
        <f>IF(+'LEAVE JUL 2011-DEC 2017'!B14&lt;&gt;"",'LEAVE JUL 2011-DEC 2017'!B14,"")</f>
        <v/>
      </c>
      <c r="C18" s="98" t="str">
        <f>IF(+'LEAVE JUL 2011-DEC 2017'!C14&lt;&gt;"",'LEAVE JUL 2011-DEC 2017'!C14,"")</f>
        <v/>
      </c>
      <c r="D18" s="688" t="str">
        <f>IF(+'LEAVE JUL 2011-DEC 2017'!D14&lt;&gt;"",'LEAVE JUL 2011-DEC 2017'!D14,"")</f>
        <v/>
      </c>
      <c r="E18" s="689"/>
      <c r="F18" s="690"/>
      <c r="G18" s="12"/>
      <c r="H18" s="14"/>
      <c r="I18" s="10" t="str">
        <f t="shared" si="0"/>
        <v xml:space="preserve"> </v>
      </c>
      <c r="J18" s="11" t="str">
        <f t="shared" si="0"/>
        <v xml:space="preserve"> </v>
      </c>
      <c r="K18" s="46"/>
      <c r="L18" s="46"/>
      <c r="M18" s="46"/>
      <c r="N18" s="50" t="str">
        <f>+IF(G18&lt;&gt;"",'LEAVE JUL 2011-DEC 2017'!M14,"")</f>
        <v/>
      </c>
      <c r="O18" s="56" t="str">
        <f t="shared" si="1"/>
        <v xml:space="preserve"> </v>
      </c>
      <c r="R18" s="5"/>
    </row>
    <row r="19" spans="1:18" ht="18" customHeight="1" x14ac:dyDescent="0.25">
      <c r="A19" s="96">
        <v>7</v>
      </c>
      <c r="B19" s="98" t="str">
        <f>IF(+'LEAVE JUL 2011-DEC 2017'!B15&lt;&gt;"",'LEAVE JUL 2011-DEC 2017'!B15,"")</f>
        <v/>
      </c>
      <c r="C19" s="98" t="str">
        <f>IF(+'LEAVE JUL 2011-DEC 2017'!C15&lt;&gt;"",'LEAVE JUL 2011-DEC 2017'!C15,"")</f>
        <v/>
      </c>
      <c r="D19" s="688" t="str">
        <f>IF(+'LEAVE JUL 2011-DEC 2017'!D15&lt;&gt;"",'LEAVE JUL 2011-DEC 2017'!D15,"")</f>
        <v/>
      </c>
      <c r="E19" s="689"/>
      <c r="F19" s="690"/>
      <c r="G19" s="12"/>
      <c r="H19" s="14"/>
      <c r="I19" s="10" t="str">
        <f t="shared" si="0"/>
        <v xml:space="preserve"> </v>
      </c>
      <c r="J19" s="11" t="str">
        <f t="shared" si="0"/>
        <v xml:space="preserve"> </v>
      </c>
      <c r="K19" s="46"/>
      <c r="L19" s="46"/>
      <c r="M19" s="46"/>
      <c r="N19" s="50" t="str">
        <f>+IF(G19&lt;&gt;"",'LEAVE JUL 2011-DEC 2017'!M15,"")</f>
        <v/>
      </c>
      <c r="O19" s="56" t="str">
        <f t="shared" si="1"/>
        <v xml:space="preserve"> </v>
      </c>
      <c r="R19" s="5"/>
    </row>
    <row r="20" spans="1:18" ht="18" customHeight="1" x14ac:dyDescent="0.25">
      <c r="A20" s="96">
        <v>8</v>
      </c>
      <c r="B20" s="98" t="str">
        <f>IF(+'LEAVE JUL 2011-DEC 2017'!B16&lt;&gt;"",'LEAVE JUL 2011-DEC 2017'!B16,"")</f>
        <v/>
      </c>
      <c r="C20" s="98" t="str">
        <f>IF(+'LEAVE JUL 2011-DEC 2017'!C16&lt;&gt;"",'LEAVE JUL 2011-DEC 2017'!C16,"")</f>
        <v/>
      </c>
      <c r="D20" s="688" t="str">
        <f>IF(+'LEAVE JUL 2011-DEC 2017'!D16&lt;&gt;"",'LEAVE JUL 2011-DEC 2017'!D16,"")</f>
        <v/>
      </c>
      <c r="E20" s="689"/>
      <c r="F20" s="690"/>
      <c r="G20" s="12"/>
      <c r="H20" s="14"/>
      <c r="I20" s="10" t="str">
        <f t="shared" si="0"/>
        <v xml:space="preserve"> </v>
      </c>
      <c r="J20" s="11" t="str">
        <f t="shared" si="0"/>
        <v xml:space="preserve"> </v>
      </c>
      <c r="K20" s="46"/>
      <c r="L20" s="46"/>
      <c r="M20" s="46"/>
      <c r="N20" s="50" t="str">
        <f>+IF(G20&lt;&gt;"",'LEAVE JUL 2011-DEC 2017'!M16,"")</f>
        <v/>
      </c>
      <c r="O20" s="56" t="str">
        <f t="shared" si="1"/>
        <v xml:space="preserve"> </v>
      </c>
      <c r="R20" s="5"/>
    </row>
    <row r="21" spans="1:18" ht="18" customHeight="1" x14ac:dyDescent="0.25">
      <c r="A21" s="96">
        <v>9</v>
      </c>
      <c r="B21" s="98" t="str">
        <f>IF(+'LEAVE JUL 2011-DEC 2017'!B17&lt;&gt;"",'LEAVE JUL 2011-DEC 2017'!B17,"")</f>
        <v/>
      </c>
      <c r="C21" s="98" t="str">
        <f>IF(+'LEAVE JUL 2011-DEC 2017'!C17&lt;&gt;"",'LEAVE JUL 2011-DEC 2017'!C17,"")</f>
        <v/>
      </c>
      <c r="D21" s="688" t="str">
        <f>IF(+'LEAVE JUL 2011-DEC 2017'!D17&lt;&gt;"",'LEAVE JUL 2011-DEC 2017'!D17,"")</f>
        <v/>
      </c>
      <c r="E21" s="689"/>
      <c r="F21" s="690"/>
      <c r="G21" s="12"/>
      <c r="H21" s="14"/>
      <c r="I21" s="10" t="str">
        <f t="shared" si="0"/>
        <v xml:space="preserve"> </v>
      </c>
      <c r="J21" s="11" t="str">
        <f t="shared" si="0"/>
        <v xml:space="preserve"> </v>
      </c>
      <c r="K21" s="46"/>
      <c r="L21" s="46"/>
      <c r="M21" s="46"/>
      <c r="N21" s="50" t="str">
        <f>+IF(G21&lt;&gt;"",'LEAVE JUL 2011-DEC 2017'!M17,"")</f>
        <v/>
      </c>
      <c r="O21" s="56" t="str">
        <f t="shared" si="1"/>
        <v xml:space="preserve"> </v>
      </c>
      <c r="R21" s="5"/>
    </row>
    <row r="22" spans="1:18" ht="18" customHeight="1" x14ac:dyDescent="0.25">
      <c r="A22" s="96">
        <v>10</v>
      </c>
      <c r="B22" s="98" t="str">
        <f>IF(+'LEAVE JUL 2011-DEC 2017'!B18&lt;&gt;"",'LEAVE JUL 2011-DEC 2017'!B18,"")</f>
        <v/>
      </c>
      <c r="C22" s="98" t="str">
        <f>IF(+'LEAVE JUL 2011-DEC 2017'!C18&lt;&gt;"",'LEAVE JUL 2011-DEC 2017'!C18,"")</f>
        <v/>
      </c>
      <c r="D22" s="688" t="str">
        <f>IF(+'LEAVE JUL 2011-DEC 2017'!D18&lt;&gt;"",'LEAVE JUL 2011-DEC 2017'!D18,"")</f>
        <v/>
      </c>
      <c r="E22" s="689"/>
      <c r="F22" s="690"/>
      <c r="G22" s="12"/>
      <c r="H22" s="14"/>
      <c r="I22" s="10" t="str">
        <f t="shared" si="0"/>
        <v xml:space="preserve"> </v>
      </c>
      <c r="J22" s="11" t="str">
        <f t="shared" si="0"/>
        <v xml:space="preserve"> </v>
      </c>
      <c r="K22" s="46"/>
      <c r="L22" s="46"/>
      <c r="M22" s="46"/>
      <c r="N22" s="50" t="str">
        <f>+IF(G22&lt;&gt;"",'LEAVE JUL 2011-DEC 2017'!M18,"")</f>
        <v/>
      </c>
      <c r="O22" s="56" t="str">
        <f t="shared" si="1"/>
        <v xml:space="preserve"> </v>
      </c>
      <c r="R22" s="5"/>
    </row>
    <row r="23" spans="1:18" ht="18" customHeight="1" x14ac:dyDescent="0.25">
      <c r="A23" s="96">
        <v>11</v>
      </c>
      <c r="B23" s="98" t="str">
        <f>IF(+'LEAVE JUL 2011-DEC 2017'!B19&lt;&gt;"",'LEAVE JUL 2011-DEC 2017'!B19,"")</f>
        <v/>
      </c>
      <c r="C23" s="98" t="str">
        <f>IF(+'LEAVE JUL 2011-DEC 2017'!C19&lt;&gt;"",'LEAVE JUL 2011-DEC 2017'!C19,"")</f>
        <v/>
      </c>
      <c r="D23" s="688" t="str">
        <f>IF(+'LEAVE JUL 2011-DEC 2017'!D19&lt;&gt;"",'LEAVE JUL 2011-DEC 2017'!D19,"")</f>
        <v/>
      </c>
      <c r="E23" s="689"/>
      <c r="F23" s="690"/>
      <c r="G23" s="12"/>
      <c r="H23" s="14"/>
      <c r="I23" s="10" t="str">
        <f t="shared" si="0"/>
        <v xml:space="preserve"> </v>
      </c>
      <c r="J23" s="11" t="str">
        <f t="shared" si="0"/>
        <v xml:space="preserve"> </v>
      </c>
      <c r="K23" s="46"/>
      <c r="L23" s="46"/>
      <c r="M23" s="46"/>
      <c r="N23" s="50" t="str">
        <f>+IF(G23&lt;&gt;"",'LEAVE JUL 2011-DEC 2017'!M19,"")</f>
        <v/>
      </c>
      <c r="O23" s="56" t="str">
        <f t="shared" si="1"/>
        <v xml:space="preserve"> </v>
      </c>
      <c r="R23" s="5"/>
    </row>
    <row r="24" spans="1:18" ht="18" customHeight="1" x14ac:dyDescent="0.25">
      <c r="A24" s="96">
        <v>12</v>
      </c>
      <c r="B24" s="98" t="str">
        <f>IF(+'LEAVE JUL 2011-DEC 2017'!B20&lt;&gt;"",'LEAVE JUL 2011-DEC 2017'!B20,"")</f>
        <v/>
      </c>
      <c r="C24" s="98" t="str">
        <f>IF(+'LEAVE JUL 2011-DEC 2017'!C20&lt;&gt;"",'LEAVE JUL 2011-DEC 2017'!C20,"")</f>
        <v/>
      </c>
      <c r="D24" s="688" t="str">
        <f>IF(+'LEAVE JUL 2011-DEC 2017'!D20&lt;&gt;"",'LEAVE JUL 2011-DEC 2017'!D20,"")</f>
        <v/>
      </c>
      <c r="E24" s="689"/>
      <c r="F24" s="690"/>
      <c r="G24" s="12"/>
      <c r="H24" s="14"/>
      <c r="I24" s="10" t="str">
        <f t="shared" si="0"/>
        <v xml:space="preserve"> </v>
      </c>
      <c r="J24" s="11" t="str">
        <f t="shared" si="0"/>
        <v xml:space="preserve"> </v>
      </c>
      <c r="K24" s="46"/>
      <c r="L24" s="46"/>
      <c r="M24" s="46"/>
      <c r="N24" s="50" t="str">
        <f>+IF(G24&lt;&gt;"",'LEAVE JUL 2011-DEC 2017'!M20,"")</f>
        <v/>
      </c>
      <c r="O24" s="56" t="str">
        <f t="shared" si="1"/>
        <v xml:space="preserve"> </v>
      </c>
      <c r="R24" s="5"/>
    </row>
    <row r="25" spans="1:18" ht="18" customHeight="1" x14ac:dyDescent="0.25">
      <c r="A25" s="96">
        <v>13</v>
      </c>
      <c r="B25" s="98" t="str">
        <f>IF(+'LEAVE JUL 2011-DEC 2017'!B21&lt;&gt;"",'LEAVE JUL 2011-DEC 2017'!B21,"")</f>
        <v/>
      </c>
      <c r="C25" s="98" t="str">
        <f>IF(+'LEAVE JUL 2011-DEC 2017'!C21&lt;&gt;"",'LEAVE JUL 2011-DEC 2017'!C21,"")</f>
        <v/>
      </c>
      <c r="D25" s="688" t="str">
        <f>IF(+'LEAVE JUL 2011-DEC 2017'!D21&lt;&gt;"",'LEAVE JUL 2011-DEC 2017'!D21,"")</f>
        <v/>
      </c>
      <c r="E25" s="689"/>
      <c r="F25" s="690"/>
      <c r="G25" s="12"/>
      <c r="H25" s="14"/>
      <c r="I25" s="10" t="str">
        <f t="shared" si="0"/>
        <v xml:space="preserve"> </v>
      </c>
      <c r="J25" s="11" t="str">
        <f t="shared" si="0"/>
        <v xml:space="preserve"> </v>
      </c>
      <c r="K25" s="46"/>
      <c r="L25" s="46"/>
      <c r="M25" s="46"/>
      <c r="N25" s="50" t="str">
        <f>+IF(G25&lt;&gt;"",'LEAVE JUL 2011-DEC 2017'!M21,"")</f>
        <v/>
      </c>
      <c r="O25" s="56" t="str">
        <f t="shared" si="1"/>
        <v xml:space="preserve"> </v>
      </c>
      <c r="R25" s="5"/>
    </row>
    <row r="26" spans="1:18" ht="18" customHeight="1" x14ac:dyDescent="0.25">
      <c r="A26" s="96">
        <v>14</v>
      </c>
      <c r="B26" s="98" t="str">
        <f>IF(+'LEAVE JUL 2011-DEC 2017'!B22&lt;&gt;"",'LEAVE JUL 2011-DEC 2017'!B22,"")</f>
        <v/>
      </c>
      <c r="C26" s="98" t="str">
        <f>IF(+'LEAVE JUL 2011-DEC 2017'!C22&lt;&gt;"",'LEAVE JUL 2011-DEC 2017'!C22,"")</f>
        <v/>
      </c>
      <c r="D26" s="688" t="str">
        <f>IF(+'LEAVE JUL 2011-DEC 2017'!D22&lt;&gt;"",'LEAVE JUL 2011-DEC 2017'!D22,"")</f>
        <v/>
      </c>
      <c r="E26" s="689"/>
      <c r="F26" s="690"/>
      <c r="G26" s="12"/>
      <c r="H26" s="14"/>
      <c r="I26" s="10" t="str">
        <f t="shared" si="0"/>
        <v xml:space="preserve"> </v>
      </c>
      <c r="J26" s="11" t="str">
        <f t="shared" si="0"/>
        <v xml:space="preserve"> </v>
      </c>
      <c r="K26" s="46"/>
      <c r="L26" s="46"/>
      <c r="M26" s="46"/>
      <c r="N26" s="50" t="str">
        <f>+IF(G26&lt;&gt;"",'LEAVE JUL 2011-DEC 2017'!M22,"")</f>
        <v/>
      </c>
      <c r="O26" s="56" t="str">
        <f t="shared" si="1"/>
        <v xml:space="preserve"> </v>
      </c>
      <c r="R26" s="5"/>
    </row>
    <row r="27" spans="1:18" ht="18" customHeight="1" x14ac:dyDescent="0.25">
      <c r="A27" s="96">
        <v>15</v>
      </c>
      <c r="B27" s="98" t="str">
        <f>IF(+'LEAVE JUL 2011-DEC 2017'!B23&lt;&gt;"",'LEAVE JUL 2011-DEC 2017'!B23,"")</f>
        <v/>
      </c>
      <c r="C27" s="98" t="str">
        <f>IF(+'LEAVE JUL 2011-DEC 2017'!C23&lt;&gt;"",'LEAVE JUL 2011-DEC 2017'!C23,"")</f>
        <v/>
      </c>
      <c r="D27" s="691" t="str">
        <f>IF(+'LEAVE JUL 2011-DEC 2017'!D23&lt;&gt;"",'LEAVE JUL 2011-DEC 2017'!D23,"")</f>
        <v/>
      </c>
      <c r="E27" s="692"/>
      <c r="F27" s="693"/>
      <c r="G27" s="12"/>
      <c r="H27" s="14"/>
      <c r="I27" s="10" t="str">
        <f t="shared" si="0"/>
        <v xml:space="preserve"> </v>
      </c>
      <c r="J27" s="11" t="str">
        <f t="shared" si="0"/>
        <v xml:space="preserve"> </v>
      </c>
      <c r="K27" s="46"/>
      <c r="L27" s="46"/>
      <c r="M27" s="46"/>
      <c r="N27" s="50" t="str">
        <f>+IF(G27&lt;&gt;"",'LEAVE JUL 2011-DEC 2017'!M23,"")</f>
        <v/>
      </c>
      <c r="O27" s="56" t="str">
        <f t="shared" si="1"/>
        <v xml:space="preserve"> </v>
      </c>
      <c r="R27" s="5"/>
    </row>
    <row r="28" spans="1:18" ht="18" customHeight="1" x14ac:dyDescent="0.25">
      <c r="A28" s="96">
        <v>16</v>
      </c>
      <c r="B28" s="98" t="str">
        <f>IF(+'LEAVE JUL 2011-DEC 2017'!B24&lt;&gt;"",'LEAVE JUL 2011-DEC 2017'!B24,"")</f>
        <v/>
      </c>
      <c r="C28" s="98" t="str">
        <f>IF(+'LEAVE JUL 2011-DEC 2017'!C24&lt;&gt;"",'LEAVE JUL 2011-DEC 2017'!C24,"")</f>
        <v/>
      </c>
      <c r="D28" s="688" t="str">
        <f>IF(+'LEAVE JUL 2011-DEC 2017'!D24&lt;&gt;"",'LEAVE JUL 2011-DEC 2017'!D24,"")</f>
        <v/>
      </c>
      <c r="E28" s="689"/>
      <c r="F28" s="690"/>
      <c r="G28" s="12"/>
      <c r="H28" s="14"/>
      <c r="I28" s="10" t="str">
        <f t="shared" si="0"/>
        <v xml:space="preserve"> </v>
      </c>
      <c r="J28" s="11" t="str">
        <f t="shared" si="0"/>
        <v xml:space="preserve"> </v>
      </c>
      <c r="K28" s="46"/>
      <c r="L28" s="46"/>
      <c r="M28" s="46"/>
      <c r="N28" s="50" t="str">
        <f>+IF(G28&lt;&gt;"",'LEAVE JUL 2011-DEC 2017'!M24,"")</f>
        <v/>
      </c>
      <c r="O28" s="56" t="str">
        <f t="shared" si="1"/>
        <v xml:space="preserve"> </v>
      </c>
      <c r="R28" s="5"/>
    </row>
    <row r="29" spans="1:18" ht="18" customHeight="1" x14ac:dyDescent="0.25">
      <c r="A29" s="96">
        <v>17</v>
      </c>
      <c r="B29" s="98" t="str">
        <f>IF(+'LEAVE JUL 2011-DEC 2017'!B25&lt;&gt;"",'LEAVE JUL 2011-DEC 2017'!B25,"")</f>
        <v/>
      </c>
      <c r="C29" s="98" t="str">
        <f>IF(+'LEAVE JUL 2011-DEC 2017'!C25&lt;&gt;"",'LEAVE JUL 2011-DEC 2017'!C25,"")</f>
        <v/>
      </c>
      <c r="D29" s="688" t="str">
        <f>IF(+'LEAVE JUL 2011-DEC 2017'!D25&lt;&gt;"",'LEAVE JUL 2011-DEC 2017'!D25,"")</f>
        <v/>
      </c>
      <c r="E29" s="689"/>
      <c r="F29" s="690"/>
      <c r="G29" s="12"/>
      <c r="H29" s="14"/>
      <c r="I29" s="10" t="str">
        <f t="shared" si="0"/>
        <v xml:space="preserve"> </v>
      </c>
      <c r="J29" s="11" t="str">
        <f t="shared" si="0"/>
        <v xml:space="preserve"> </v>
      </c>
      <c r="K29" s="46"/>
      <c r="L29" s="46"/>
      <c r="M29" s="46"/>
      <c r="N29" s="50" t="str">
        <f>+IF(G29&lt;&gt;"",'LEAVE JUL 2011-DEC 2017'!M25,"")</f>
        <v/>
      </c>
      <c r="O29" s="56" t="str">
        <f t="shared" si="1"/>
        <v xml:space="preserve"> </v>
      </c>
      <c r="R29" s="5"/>
    </row>
    <row r="30" spans="1:18" ht="18" customHeight="1" x14ac:dyDescent="0.25">
      <c r="A30" s="97">
        <v>18</v>
      </c>
      <c r="B30" s="98" t="str">
        <f>IF(+'LEAVE JUL 2011-DEC 2017'!B26&lt;&gt;"",'LEAVE JUL 2011-DEC 2017'!B26,"")</f>
        <v/>
      </c>
      <c r="C30" s="98" t="str">
        <f>IF(+'LEAVE JUL 2011-DEC 2017'!C26&lt;&gt;"",'LEAVE JUL 2011-DEC 2017'!C26,"")</f>
        <v/>
      </c>
      <c r="D30" s="688" t="str">
        <f>IF(+'LEAVE JUL 2011-DEC 2017'!D26&lt;&gt;"",'LEAVE JUL 2011-DEC 2017'!D26,"")</f>
        <v/>
      </c>
      <c r="E30" s="689"/>
      <c r="F30" s="690"/>
      <c r="G30" s="12"/>
      <c r="H30" s="14"/>
      <c r="I30" s="10" t="str">
        <f t="shared" si="0"/>
        <v xml:space="preserve"> </v>
      </c>
      <c r="J30" s="11" t="str">
        <f t="shared" si="0"/>
        <v xml:space="preserve"> </v>
      </c>
      <c r="K30" s="46"/>
      <c r="L30" s="46"/>
      <c r="M30" s="46"/>
      <c r="N30" s="50" t="str">
        <f>+IF(G30&lt;&gt;"",'LEAVE JUL 2011-DEC 2017'!M26,"")</f>
        <v/>
      </c>
      <c r="O30" s="85" t="str">
        <f t="shared" si="1"/>
        <v xml:space="preserve"> </v>
      </c>
      <c r="R30" s="5"/>
    </row>
    <row r="31" spans="1:18" ht="20.100000000000001" customHeight="1" x14ac:dyDescent="0.25">
      <c r="A31" s="573" t="s">
        <v>14</v>
      </c>
      <c r="B31" s="574"/>
      <c r="C31" s="574"/>
      <c r="D31" s="574"/>
      <c r="E31" s="574"/>
      <c r="F31" s="574"/>
      <c r="G31" s="575"/>
      <c r="H31" s="581" t="str">
        <f>IF(SUM(K31:N31)&lt;&gt;0,SUM(K31:N31)," ")</f>
        <v xml:space="preserve"> </v>
      </c>
      <c r="I31" s="582"/>
      <c r="J31" s="583"/>
      <c r="K31" s="15" t="str">
        <f>IF(SUM(K13:K30)&lt;&gt;0,SUM(K13:K30)," ")</f>
        <v xml:space="preserve"> </v>
      </c>
      <c r="L31" s="15" t="str">
        <f>IF(SUM(L13:L30)&lt;&gt;0,SUM(L13:L30)," ")</f>
        <v xml:space="preserve"> </v>
      </c>
      <c r="M31" s="15" t="str">
        <f>IF(SUM(M13:M30)&lt;&gt;0,SUM(M13:M30)," ")</f>
        <v xml:space="preserve"> </v>
      </c>
      <c r="N31" s="57" t="str">
        <f>IF(SUM(N13:N30)&lt;&gt;0,SUM(N13:N30)," ")</f>
        <v xml:space="preserve"> </v>
      </c>
      <c r="O31" s="86"/>
    </row>
    <row r="32" spans="1:18" ht="5.25" customHeight="1" x14ac:dyDescent="0.2">
      <c r="A32" s="579"/>
      <c r="B32" s="591" t="s">
        <v>26</v>
      </c>
      <c r="C32" s="591"/>
      <c r="D32" s="571"/>
      <c r="E32" s="571"/>
      <c r="F32" s="571"/>
      <c r="G32" s="571"/>
      <c r="H32" s="569" t="s">
        <v>31</v>
      </c>
      <c r="I32" s="569"/>
      <c r="J32" s="569"/>
      <c r="K32" s="569"/>
      <c r="L32" s="569"/>
      <c r="M32" s="584"/>
      <c r="N32" s="584"/>
      <c r="O32" s="585"/>
    </row>
    <row r="33" spans="1:15" s="1" customFormat="1" ht="14.1" customHeight="1" x14ac:dyDescent="0.2">
      <c r="A33" s="580"/>
      <c r="B33" s="588"/>
      <c r="C33" s="588"/>
      <c r="D33" s="572"/>
      <c r="E33" s="572"/>
      <c r="F33" s="572"/>
      <c r="G33" s="590"/>
      <c r="H33" s="570"/>
      <c r="I33" s="570"/>
      <c r="J33" s="570"/>
      <c r="K33" s="570"/>
      <c r="L33" s="570"/>
      <c r="M33" s="586"/>
      <c r="N33" s="586"/>
      <c r="O33" s="587"/>
    </row>
    <row r="34" spans="1:15" s="1" customFormat="1" ht="16.5" customHeight="1" x14ac:dyDescent="0.2">
      <c r="A34" s="580"/>
      <c r="B34" s="588" t="s">
        <v>17</v>
      </c>
      <c r="C34" s="588"/>
      <c r="D34" s="589"/>
      <c r="E34" s="589"/>
      <c r="F34" s="589"/>
      <c r="G34" s="590"/>
      <c r="H34" s="570" t="s">
        <v>3</v>
      </c>
      <c r="I34" s="570"/>
      <c r="J34" s="570"/>
      <c r="K34" s="570"/>
      <c r="L34" s="570"/>
      <c r="M34" s="592"/>
      <c r="N34" s="592"/>
      <c r="O34" s="593"/>
    </row>
    <row r="35" spans="1:15" s="1" customFormat="1" ht="6.75" customHeight="1" thickBot="1" x14ac:dyDescent="0.25">
      <c r="A35" s="576"/>
      <c r="B35" s="577"/>
      <c r="C35" s="577"/>
      <c r="D35" s="577"/>
      <c r="E35" s="577"/>
      <c r="F35" s="577"/>
      <c r="G35" s="577"/>
      <c r="H35" s="577"/>
      <c r="I35" s="577"/>
      <c r="J35" s="577"/>
      <c r="K35" s="577"/>
      <c r="L35" s="577"/>
      <c r="M35" s="577"/>
      <c r="N35" s="577"/>
      <c r="O35" s="578"/>
    </row>
    <row r="36" spans="1:15" ht="12.75" hidden="1" customHeight="1" x14ac:dyDescent="0.2"/>
    <row r="37" spans="1:15" ht="12.75" hidden="1" customHeight="1" x14ac:dyDescent="0.2"/>
    <row r="38" spans="1:15" ht="12.75" hidden="1" customHeight="1" x14ac:dyDescent="0.2">
      <c r="B38" s="7" t="s">
        <v>35</v>
      </c>
      <c r="C38" s="7" t="s">
        <v>36</v>
      </c>
      <c r="D38" s="8" t="s">
        <v>37</v>
      </c>
      <c r="H38" s="2">
        <v>1</v>
      </c>
    </row>
    <row r="39" spans="1:15" hidden="1" x14ac:dyDescent="0.2">
      <c r="B39" s="17" t="s">
        <v>27</v>
      </c>
      <c r="C39" s="17" t="s">
        <v>28</v>
      </c>
      <c r="D39" s="18" t="s">
        <v>29</v>
      </c>
      <c r="H39" s="2">
        <v>2</v>
      </c>
    </row>
    <row r="40" spans="1:15" hidden="1" x14ac:dyDescent="0.2">
      <c r="H40" s="2">
        <v>3</v>
      </c>
    </row>
    <row r="41" spans="1:15" hidden="1" x14ac:dyDescent="0.2">
      <c r="H41" s="2">
        <v>4</v>
      </c>
    </row>
    <row r="42" spans="1:15" hidden="1" x14ac:dyDescent="0.2">
      <c r="H42" s="2">
        <v>5</v>
      </c>
    </row>
    <row r="43" spans="1:15" hidden="1" x14ac:dyDescent="0.2">
      <c r="H43" s="2">
        <v>6</v>
      </c>
    </row>
    <row r="44" spans="1:15" hidden="1" x14ac:dyDescent="0.2">
      <c r="H44" s="2">
        <v>7</v>
      </c>
    </row>
    <row r="45" spans="1:15" hidden="1" x14ac:dyDescent="0.2">
      <c r="H45" s="2">
        <v>8</v>
      </c>
    </row>
    <row r="46" spans="1:15" hidden="1" x14ac:dyDescent="0.2">
      <c r="H46" s="2">
        <v>9</v>
      </c>
    </row>
    <row r="47" spans="1:15" hidden="1" x14ac:dyDescent="0.2">
      <c r="H47" s="2">
        <v>10</v>
      </c>
    </row>
    <row r="48" spans="1:15" hidden="1" x14ac:dyDescent="0.2">
      <c r="H48" s="2">
        <v>11</v>
      </c>
    </row>
    <row r="49" spans="8:8" hidden="1" x14ac:dyDescent="0.2">
      <c r="H49" s="2">
        <v>12</v>
      </c>
    </row>
    <row r="50" spans="8:8" hidden="1" x14ac:dyDescent="0.2">
      <c r="H50" s="2">
        <v>13</v>
      </c>
    </row>
    <row r="51" spans="8:8" hidden="1" x14ac:dyDescent="0.2">
      <c r="H51" s="2">
        <v>14</v>
      </c>
    </row>
    <row r="52" spans="8:8" hidden="1" x14ac:dyDescent="0.2">
      <c r="H52" s="2">
        <v>15</v>
      </c>
    </row>
    <row r="53" spans="8:8" hidden="1" x14ac:dyDescent="0.2">
      <c r="H53" s="2">
        <v>16</v>
      </c>
    </row>
    <row r="54" spans="8:8" hidden="1" x14ac:dyDescent="0.2">
      <c r="H54" s="2">
        <v>17</v>
      </c>
    </row>
    <row r="55" spans="8:8" hidden="1" x14ac:dyDescent="0.2">
      <c r="H55" s="2">
        <v>18</v>
      </c>
    </row>
    <row r="56" spans="8:8" hidden="1" x14ac:dyDescent="0.2">
      <c r="H56" s="2">
        <v>19</v>
      </c>
    </row>
    <row r="57" spans="8:8" hidden="1" x14ac:dyDescent="0.2">
      <c r="H57" s="2">
        <v>20</v>
      </c>
    </row>
    <row r="58" spans="8:8" hidden="1" x14ac:dyDescent="0.2">
      <c r="H58" s="2">
        <v>21</v>
      </c>
    </row>
    <row r="59" spans="8:8" hidden="1" x14ac:dyDescent="0.2">
      <c r="H59" s="2">
        <v>22</v>
      </c>
    </row>
    <row r="60" spans="8:8" hidden="1" x14ac:dyDescent="0.2">
      <c r="H60" s="2">
        <v>23</v>
      </c>
    </row>
    <row r="61" spans="8:8" hidden="1" x14ac:dyDescent="0.2">
      <c r="H61" s="2">
        <v>24</v>
      </c>
    </row>
    <row r="62" spans="8:8" hidden="1" x14ac:dyDescent="0.2">
      <c r="H62" s="2">
        <v>25</v>
      </c>
    </row>
    <row r="63" spans="8:8" hidden="1" x14ac:dyDescent="0.2">
      <c r="H63" s="2">
        <v>26</v>
      </c>
    </row>
    <row r="64" spans="8:8" hidden="1" x14ac:dyDescent="0.2">
      <c r="H64" s="2">
        <v>27</v>
      </c>
    </row>
    <row r="65" spans="8:8" hidden="1" x14ac:dyDescent="0.2">
      <c r="H65" s="2">
        <v>28</v>
      </c>
    </row>
    <row r="66" spans="8:8" hidden="1" x14ac:dyDescent="0.2">
      <c r="H66" s="2">
        <v>29</v>
      </c>
    </row>
    <row r="67" spans="8:8" hidden="1" x14ac:dyDescent="0.2">
      <c r="H67" s="2">
        <v>30</v>
      </c>
    </row>
    <row r="68" spans="8:8" hidden="1" x14ac:dyDescent="0.2">
      <c r="H68" s="2">
        <v>31</v>
      </c>
    </row>
    <row r="69" spans="8:8" hidden="1" x14ac:dyDescent="0.2"/>
  </sheetData>
  <sheetProtection password="EFE1" sheet="1" objects="1" scenarios="1" selectLockedCells="1"/>
  <mergeCells count="70">
    <mergeCell ref="A35:O35"/>
    <mergeCell ref="H31:J31"/>
    <mergeCell ref="A32:A34"/>
    <mergeCell ref="B32:C33"/>
    <mergeCell ref="D32:F33"/>
    <mergeCell ref="G32:G34"/>
    <mergeCell ref="H32:L33"/>
    <mergeCell ref="A31:G31"/>
    <mergeCell ref="M32:O33"/>
    <mergeCell ref="B34:C34"/>
    <mergeCell ref="D34:F34"/>
    <mergeCell ref="H34:L34"/>
    <mergeCell ref="M34:O34"/>
    <mergeCell ref="D26:F26"/>
    <mergeCell ref="D27:F27"/>
    <mergeCell ref="D28:F28"/>
    <mergeCell ref="D29:F29"/>
    <mergeCell ref="D30:F30"/>
    <mergeCell ref="D25:F25"/>
    <mergeCell ref="D14:F14"/>
    <mergeCell ref="D15:F15"/>
    <mergeCell ref="D16:F16"/>
    <mergeCell ref="D17:F17"/>
    <mergeCell ref="D18:F18"/>
    <mergeCell ref="D19:F19"/>
    <mergeCell ref="D20:F20"/>
    <mergeCell ref="D21:F21"/>
    <mergeCell ref="D22:F22"/>
    <mergeCell ref="D23:F23"/>
    <mergeCell ref="D24:F24"/>
    <mergeCell ref="L11:L12"/>
    <mergeCell ref="M11:M12"/>
    <mergeCell ref="N11:N12"/>
    <mergeCell ref="O11:O12"/>
    <mergeCell ref="H12:J12"/>
    <mergeCell ref="G11:J11"/>
    <mergeCell ref="K11:K12"/>
    <mergeCell ref="D13:F13"/>
    <mergeCell ref="A11:A12"/>
    <mergeCell ref="B11:B12"/>
    <mergeCell ref="C11:C12"/>
    <mergeCell ref="D11:F12"/>
    <mergeCell ref="A10:O10"/>
    <mergeCell ref="A6:O6"/>
    <mergeCell ref="A7:C7"/>
    <mergeCell ref="D7:G7"/>
    <mergeCell ref="H7:K7"/>
    <mergeCell ref="L7:M7"/>
    <mergeCell ref="N7:O7"/>
    <mergeCell ref="A8:C9"/>
    <mergeCell ref="D8:G9"/>
    <mergeCell ref="H8:K9"/>
    <mergeCell ref="L8:M9"/>
    <mergeCell ref="N8:O9"/>
    <mergeCell ref="A4:G4"/>
    <mergeCell ref="H4:K4"/>
    <mergeCell ref="L4:M4"/>
    <mergeCell ref="N4:O5"/>
    <mergeCell ref="A5:B5"/>
    <mergeCell ref="H5:K5"/>
    <mergeCell ref="L5:M5"/>
    <mergeCell ref="D5:G5"/>
    <mergeCell ref="A3:G3"/>
    <mergeCell ref="H3:M3"/>
    <mergeCell ref="N3:O3"/>
    <mergeCell ref="A1:G1"/>
    <mergeCell ref="H1:L1"/>
    <mergeCell ref="M1:O1"/>
    <mergeCell ref="A2:G2"/>
    <mergeCell ref="H2:O2"/>
  </mergeCells>
  <conditionalFormatting sqref="O31">
    <cfRule type="cellIs" dxfId="650" priority="53" stopIfTrue="1" operator="equal">
      <formula>"Λίρες"</formula>
    </cfRule>
    <cfRule type="cellIs" dxfId="649" priority="54" stopIfTrue="1" operator="equal">
      <formula>"Ευρώ"</formula>
    </cfRule>
  </conditionalFormatting>
  <conditionalFormatting sqref="L8">
    <cfRule type="cellIs" dxfId="648" priority="52" stopIfTrue="1" operator="greaterThan">
      <formula>0</formula>
    </cfRule>
  </conditionalFormatting>
  <conditionalFormatting sqref="D8">
    <cfRule type="expression" dxfId="647" priority="49" stopIfTrue="1">
      <formula>L8&gt;0</formula>
    </cfRule>
    <cfRule type="expression" dxfId="646" priority="50" stopIfTrue="1">
      <formula>L8&gt;" "</formula>
    </cfRule>
    <cfRule type="expression" dxfId="645" priority="51" stopIfTrue="1">
      <formula>L8&gt;A</formula>
    </cfRule>
  </conditionalFormatting>
  <conditionalFormatting sqref="K31:N31 H31">
    <cfRule type="cellIs" dxfId="644" priority="48" stopIfTrue="1" operator="equal">
      <formula>0</formula>
    </cfRule>
  </conditionalFormatting>
  <conditionalFormatting sqref="O13:O30">
    <cfRule type="cellIs" dxfId="643" priority="46" stopIfTrue="1" operator="equal">
      <formula>"Λίρες"</formula>
    </cfRule>
    <cfRule type="cellIs" dxfId="642" priority="47" stopIfTrue="1" operator="equal">
      <formula>"Ευρώ"</formula>
    </cfRule>
  </conditionalFormatting>
  <conditionalFormatting sqref="K13:L30">
    <cfRule type="cellIs" dxfId="641" priority="43" stopIfTrue="1" operator="between">
      <formula>1</formula>
      <formula>125</formula>
    </cfRule>
    <cfRule type="cellIs" dxfId="640" priority="44" stopIfTrue="1" operator="between">
      <formula>126</formula>
      <formula>150</formula>
    </cfRule>
    <cfRule type="cellIs" dxfId="639" priority="45" stopIfTrue="1" operator="greaterThan">
      <formula>150</formula>
    </cfRule>
  </conditionalFormatting>
  <conditionalFormatting sqref="M13:M30">
    <cfRule type="cellIs" dxfId="638" priority="40" stopIfTrue="1" operator="between">
      <formula>1</formula>
      <formula>80</formula>
    </cfRule>
    <cfRule type="cellIs" dxfId="637" priority="41" stopIfTrue="1" operator="between">
      <formula>81</formula>
      <formula>150</formula>
    </cfRule>
    <cfRule type="cellIs" dxfId="636" priority="42" stopIfTrue="1" operator="greaterThan">
      <formula>150</formula>
    </cfRule>
  </conditionalFormatting>
  <conditionalFormatting sqref="G12:J12">
    <cfRule type="expression" dxfId="635" priority="38" stopIfTrue="1">
      <formula>G13&gt;0</formula>
    </cfRule>
  </conditionalFormatting>
  <conditionalFormatting sqref="K12:M12">
    <cfRule type="expression" dxfId="634" priority="37" stopIfTrue="1">
      <formula>(SUM(K14:K31)&gt;0)</formula>
    </cfRule>
  </conditionalFormatting>
  <conditionalFormatting sqref="C5:G5">
    <cfRule type="cellIs" dxfId="633" priority="35" stopIfTrue="1" operator="equal">
      <formula>" "</formula>
    </cfRule>
    <cfRule type="cellIs" dxfId="632" priority="36" stopIfTrue="1" operator="notEqual">
      <formula>" "</formula>
    </cfRule>
  </conditionalFormatting>
  <conditionalFormatting sqref="D5:G5">
    <cfRule type="expression" dxfId="631" priority="33" stopIfTrue="1">
      <formula>C5=" "</formula>
    </cfRule>
    <cfRule type="expression" dxfId="630" priority="34" stopIfTrue="1">
      <formula>C5&lt;&gt;" "</formula>
    </cfRule>
  </conditionalFormatting>
  <conditionalFormatting sqref="D13:D30">
    <cfRule type="cellIs" dxfId="629" priority="31" stopIfTrue="1" operator="equal">
      <formula>0</formula>
    </cfRule>
    <cfRule type="cellIs" dxfId="628" priority="32" stopIfTrue="1" operator="notEqual">
      <formula>"#N/A"</formula>
    </cfRule>
  </conditionalFormatting>
  <conditionalFormatting sqref="D7">
    <cfRule type="expression" dxfId="627" priority="26" stopIfTrue="1">
      <formula>L8&gt;0</formula>
    </cfRule>
    <cfRule type="expression" dxfId="626" priority="27" stopIfTrue="1">
      <formula>L8&gt;" "</formula>
    </cfRule>
    <cfRule type="expression" dxfId="625" priority="28" stopIfTrue="1">
      <formula>L8&gt;A</formula>
    </cfRule>
  </conditionalFormatting>
  <conditionalFormatting sqref="O12">
    <cfRule type="expression" dxfId="624" priority="25" stopIfTrue="1">
      <formula>(SUM(G14:G31)&gt;0)</formula>
    </cfRule>
  </conditionalFormatting>
  <conditionalFormatting sqref="G13:G30">
    <cfRule type="cellIs" dxfId="623" priority="22" stopIfTrue="1" operator="lessThan">
      <formula>33328</formula>
    </cfRule>
    <cfRule type="cellIs" dxfId="622" priority="23" stopIfTrue="1" operator="greaterThanOrEqual">
      <formula>39448</formula>
    </cfRule>
    <cfRule type="cellIs" dxfId="621" priority="24" stopIfTrue="1" operator="lessThan">
      <formula>39448</formula>
    </cfRule>
  </conditionalFormatting>
  <conditionalFormatting sqref="H13:H30">
    <cfRule type="expression" dxfId="620" priority="19" stopIfTrue="1">
      <formula>$G13&lt;33328</formula>
    </cfRule>
    <cfRule type="expression" dxfId="619" priority="20" stopIfTrue="1">
      <formula>$G13&gt;39447</formula>
    </cfRule>
    <cfRule type="expression" dxfId="618" priority="21" stopIfTrue="1">
      <formula>$G13&lt;39448</formula>
    </cfRule>
  </conditionalFormatting>
  <conditionalFormatting sqref="I13:I30">
    <cfRule type="expression" dxfId="617" priority="16" stopIfTrue="1">
      <formula>$G13&gt;39447</formula>
    </cfRule>
    <cfRule type="expression" dxfId="616" priority="17" stopIfTrue="1">
      <formula>$G13&lt;33327</formula>
    </cfRule>
    <cfRule type="expression" dxfId="615" priority="18" stopIfTrue="1">
      <formula>$G13&gt;33328</formula>
    </cfRule>
  </conditionalFormatting>
  <conditionalFormatting sqref="J13:J30">
    <cfRule type="expression" dxfId="614" priority="13" stopIfTrue="1">
      <formula>$G13&gt;39447</formula>
    </cfRule>
    <cfRule type="expression" dxfId="613" priority="14" stopIfTrue="1">
      <formula>$G13&lt;33327</formula>
    </cfRule>
    <cfRule type="expression" dxfId="612" priority="15" stopIfTrue="1">
      <formula>$G13&lt;39448</formula>
    </cfRule>
  </conditionalFormatting>
  <conditionalFormatting sqref="K11:N11">
    <cfRule type="expression" dxfId="611" priority="11" stopIfTrue="1">
      <formula>(SUM(K13:K30)&gt;0)</formula>
    </cfRule>
  </conditionalFormatting>
  <conditionalFormatting sqref="O11">
    <cfRule type="expression" dxfId="610" priority="10" stopIfTrue="1">
      <formula>(SUM(G13:G30)&gt;0)</formula>
    </cfRule>
  </conditionalFormatting>
  <conditionalFormatting sqref="L7:M7">
    <cfRule type="cellIs" dxfId="609" priority="7" stopIfTrue="1" operator="between">
      <formula>1</formula>
      <formula>100000</formula>
    </cfRule>
    <cfRule type="expression" dxfId="608" priority="8" stopIfTrue="1">
      <formula>SUM(K31:N31)&gt;100001</formula>
    </cfRule>
    <cfRule type="cellIs" dxfId="607" priority="9" stopIfTrue="1" operator="equal">
      <formula>0</formula>
    </cfRule>
  </conditionalFormatting>
  <conditionalFormatting sqref="N13:N30">
    <cfRule type="cellIs" dxfId="606" priority="5" stopIfTrue="1" operator="equal">
      <formula>0</formula>
    </cfRule>
    <cfRule type="expression" dxfId="605" priority="6" stopIfTrue="1">
      <formula>$C13&lt;&gt;"#N/A"</formula>
    </cfRule>
  </conditionalFormatting>
  <conditionalFormatting sqref="B13:F30">
    <cfRule type="notContainsBlanks" dxfId="604" priority="1">
      <formula>LEN(TRIM(B13))&gt;0</formula>
    </cfRule>
  </conditionalFormatting>
  <dataValidations count="15">
    <dataValidation type="date" allowBlank="1" showInputMessage="1" showErrorMessage="1" error="ΕΛΕΓΞΤΕ ΤΗΝ ΗΜΕΡΟΜΗΝΙΑ._x000a_(ΠΕΡΙΟΔΟΣ 1/7/2011-31/12/2017)" promptTitle="ΠΕΡΙΟΔΟΣ ΤΕΛΕΥΤ. ΜΗΝΑ ΕΡΓΑΣΙΑΣ" prompt="Καταχωρήστε την περίοδο του τελευταίου μήνα που εργάστηκε ο υπάλληλος." sqref="G13:G30" xr:uid="{00000000-0002-0000-0500-000000000000}">
      <formula1>40725</formula1>
      <formula2>43100</formula2>
    </dataValidation>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3:H30" xr:uid="{00000000-0002-0000-0500-000001000000}">
      <formula1>$H$37:$H$69</formula1>
    </dataValidation>
    <dataValidation type="textLength" errorStyle="information"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Καταχωρίστε το ποσό που πρέπει να πληρωθεί ανεξάρτητα από την κλίμακα του υπαλλήλου." sqref="N13:N30" xr:uid="{00000000-0002-0000-0500-000002000000}">
      <formula1>10</formula1>
    </dataValidation>
    <dataValidation errorStyle="warning"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Αναγραφή ποσού που πρέπει να πληρωθεί ως άδεια στον υπάλληλο." sqref="N13:N30" xr:uid="{00000000-0002-0000-0500-000003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3:C30" xr:uid="{00000000-0002-0000-0500-000004000000}">
      <formula1>10</formula1>
    </dataValidation>
    <dataValidation type="list" allowBlank="1" showInputMessage="1" showErrorMessage="1" errorTitle="ΛΑΘΟΣ ΚΑΤΑΧΩΡΗΣΗ" error="Δεν έχετε Καταχωρίσει τον ορθό ΤΥΠΟ ΥΠΕΡΩΡΙΩΝ" promptTitle="ΚΩΔΙΚΑΣ ΤΥΠΟΥ ΥΠΕΡΩΡΙΩΝ" prompt="Καταχωρίστε τον Κώδικα Τύπου Υπερωριών που σας δόθηκε από τον Κλάδο Μισθών για σκοπούς ορθής χρέωσης και παρουσίασης στις μηναιίες αναλυτικές καταστάσεις υπερωριών" sqref="L8:M9" xr:uid="{00000000-0002-0000-0500-000005000000}">
      <formula1>$B$39:$B$40</formula1>
    </dataValidation>
    <dataValidation allowBlank="1" showInputMessage="1" showErrorMessage="1" promptTitle="ΠΕΡΙΓΡΑΦΗ ΥΠΕΡΩΡΙΑΚ. ΑΠΑΣΧΟΛΗΣΗΣ" prompt="Αναγράφεται η Περιγραφή της Υπερωριακής Απασχόλησης." sqref="D7:G7" xr:uid="{00000000-0002-0000-0500-000006000000}"/>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3:L30" xr:uid="{00000000-0002-0000-0500-000007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3:K30" xr:uid="{00000000-0002-0000-0500-000008000000}">
      <formula1>0</formula1>
      <formula2>125</formula2>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επόμενου μήνα χρησιμοποιείστε διαφορετική γραμμή." sqref="I13:J30" xr:uid="{00000000-0002-0000-0500-000009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261 όπου δεν αναγράφεται ο πλήρης κώδικας (12 ψηφία) η χρέωση θα γίνει στο άρθρο 261 του Τμήματος που αναγράφεται στο έντυπο ως Υπουρείο/Τμήμα_x000a_" sqref="D8" xr:uid="{00000000-0002-0000-0500-00000A000000}"/>
    <dataValidation allowBlank="1" showInputMessage="1" showErrorMessage="1" promptTitle="ΚΕΦΑΛΑΙΟ ΤΜΗΜΑΤΟΣ" prompt="Αναγράφεται ο Τύπος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5" xr:uid="{00000000-0002-0000-0500-00000B000000}"/>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3:D30" xr:uid="{00000000-0002-0000-0500-00000C000000}"/>
    <dataValidation type="decimal" errorStyle="information" allowBlank="1" showInputMessage="1" showErrorMessage="1" errorTitle="ΕΛΕΞΕΤΕ ΤΙΣ ΩΡΕΣ" error="Ο αριθμός των ωρών, είτε ξεπερνά τις 80 το μήνα, είτε  είναι αρνητικός._x000a_Δεν πρέπει να καταχωρούνται αρνητικοί αριθμοί." promptTitle="ΩΡΕΣ ΕΡΓΑΣΙΑΣ 1 ΠΡΟΣ 2"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M13:M30" xr:uid="{00000000-0002-0000-0500-00000D000000}">
      <formula1>0</formula1>
      <formula2>80</formula2>
    </dataValidation>
    <dataValidation allowBlank="1" showInputMessage="1" showErrorMessage="1" promptTitle="ΥΠΟΥΡΓΕΙΟ/ΤΜΗΜΑ/ΥΠΗΡΕΣΙΑ" prompt="Αναγραφή Υπουργείου/Τμήματος/Υπηρεσίας " sqref="D5:G5" xr:uid="{00000000-0002-0000-0500-00000E000000}"/>
  </dataValidations>
  <printOptions horizontalCentered="1" verticalCentered="1"/>
  <pageMargins left="0.39370078740157483" right="0.39370078740157483" top="0.39370078740157483" bottom="0.39370078740157483" header="0.11811023622047245" footer="0"/>
  <pageSetup paperSize="9" scale="97" orientation="landscape" verticalDpi="196"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30"/>
  <sheetViews>
    <sheetView showGridLines="0" workbookViewId="0">
      <selection activeCell="B9" sqref="B9"/>
    </sheetView>
  </sheetViews>
  <sheetFormatPr defaultColWidth="11.5703125" defaultRowHeight="15" x14ac:dyDescent="0.25"/>
  <cols>
    <col min="1" max="1" width="4.140625" style="32" bestFit="1" customWidth="1"/>
    <col min="2" max="6" width="12.7109375" style="33" customWidth="1"/>
    <col min="7" max="7" width="11.42578125" style="39" bestFit="1" customWidth="1"/>
    <col min="8" max="8" width="10.28515625" style="3" bestFit="1" customWidth="1"/>
    <col min="9" max="9" width="12" style="34" customWidth="1"/>
    <col min="10" max="10" width="11.42578125" style="34" bestFit="1" customWidth="1"/>
    <col min="11" max="11" width="8.28515625" style="34" bestFit="1" customWidth="1"/>
    <col min="12" max="12" width="8.28515625" style="35" customWidth="1"/>
    <col min="13" max="13" width="13.28515625" style="3" customWidth="1"/>
    <col min="14" max="14" width="14.5703125" style="3" customWidth="1"/>
    <col min="15" max="16384" width="11.5703125" style="3"/>
  </cols>
  <sheetData>
    <row r="1" spans="1:255" s="108" customFormat="1" ht="26.25" customHeight="1" x14ac:dyDescent="0.25">
      <c r="A1" s="232"/>
      <c r="B1" s="540" t="s">
        <v>60</v>
      </c>
      <c r="C1" s="540"/>
      <c r="D1" s="540"/>
      <c r="E1" s="540"/>
      <c r="F1" s="540"/>
      <c r="G1" s="540"/>
      <c r="H1" s="228"/>
      <c r="I1" s="228"/>
      <c r="J1" s="228"/>
      <c r="K1" s="228"/>
      <c r="L1" s="542" t="s">
        <v>4560</v>
      </c>
      <c r="M1" s="543"/>
      <c r="N1" s="107"/>
      <c r="O1" s="229"/>
      <c r="P1" s="203"/>
      <c r="Q1" s="203"/>
      <c r="R1" s="203"/>
      <c r="S1" s="203"/>
    </row>
    <row r="2" spans="1:255" s="108" customFormat="1" ht="6" customHeight="1" x14ac:dyDescent="0.2">
      <c r="A2" s="231"/>
      <c r="B2" s="541"/>
      <c r="C2" s="541"/>
      <c r="D2" s="541"/>
      <c r="E2" s="541"/>
      <c r="F2" s="541"/>
      <c r="G2" s="541"/>
      <c r="M2" s="255"/>
      <c r="N2" s="110"/>
      <c r="O2" s="544"/>
      <c r="P2" s="544"/>
      <c r="Q2" s="544"/>
      <c r="R2" s="544"/>
      <c r="S2" s="544"/>
    </row>
    <row r="3" spans="1:255" s="108" customFormat="1" ht="20.25" customHeight="1" x14ac:dyDescent="0.2">
      <c r="A3" s="256"/>
      <c r="B3" s="545" t="s">
        <v>4562</v>
      </c>
      <c r="C3" s="545"/>
      <c r="D3" s="545"/>
      <c r="E3" s="545"/>
      <c r="F3" s="545"/>
      <c r="G3" s="546"/>
      <c r="H3" s="547" t="s">
        <v>4559</v>
      </c>
      <c r="I3" s="548"/>
      <c r="J3" s="548"/>
      <c r="K3" s="548"/>
      <c r="L3" s="548"/>
      <c r="M3" s="549"/>
      <c r="N3" s="110"/>
      <c r="O3" s="230"/>
      <c r="P3" s="230"/>
      <c r="Q3" s="230"/>
      <c r="R3" s="230"/>
      <c r="S3" s="230"/>
    </row>
    <row r="4" spans="1:255" ht="9.75" customHeight="1" x14ac:dyDescent="0.2">
      <c r="A4" s="234"/>
      <c r="B4" s="235"/>
      <c r="C4" s="553"/>
      <c r="D4" s="553"/>
      <c r="E4" s="553"/>
      <c r="F4" s="553"/>
      <c r="G4" s="235"/>
      <c r="H4" s="550"/>
      <c r="I4" s="551"/>
      <c r="J4" s="551"/>
      <c r="K4" s="551"/>
      <c r="L4" s="551"/>
      <c r="M4" s="552"/>
      <c r="O4" s="233"/>
      <c r="P4" s="233"/>
      <c r="Q4" s="233"/>
      <c r="R4" s="233"/>
      <c r="S4" s="233"/>
      <c r="T4" s="233"/>
      <c r="U4" s="23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3" customFormat="1" ht="12.75" customHeight="1" x14ac:dyDescent="0.2">
      <c r="A5" s="515" t="s">
        <v>22</v>
      </c>
      <c r="B5" s="558" t="s">
        <v>23</v>
      </c>
      <c r="C5" s="558" t="s">
        <v>33</v>
      </c>
      <c r="D5" s="560" t="s">
        <v>34</v>
      </c>
      <c r="E5" s="561"/>
      <c r="F5" s="562"/>
      <c r="G5" s="245" t="s">
        <v>0</v>
      </c>
      <c r="H5" s="247" t="s">
        <v>39</v>
      </c>
      <c r="I5" s="248" t="s">
        <v>40</v>
      </c>
      <c r="J5" s="249"/>
      <c r="K5" s="250" t="s">
        <v>42</v>
      </c>
      <c r="L5" s="250" t="s">
        <v>43</v>
      </c>
      <c r="M5" s="257" t="s">
        <v>44</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3" customFormat="1" ht="12.75" x14ac:dyDescent="0.2">
      <c r="A6" s="341"/>
      <c r="B6" s="344"/>
      <c r="C6" s="344"/>
      <c r="D6" s="349"/>
      <c r="E6" s="350"/>
      <c r="F6" s="351"/>
      <c r="G6" s="37" t="s">
        <v>38</v>
      </c>
      <c r="H6" s="75">
        <v>6.6559999999999994E-2</v>
      </c>
      <c r="I6" s="24">
        <v>0.28349999999999997</v>
      </c>
      <c r="J6" s="25" t="s">
        <v>41</v>
      </c>
      <c r="K6" s="26" t="s">
        <v>46</v>
      </c>
      <c r="L6" s="26" t="s">
        <v>47</v>
      </c>
      <c r="M6" s="71"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3" customFormat="1" ht="12" customHeight="1" x14ac:dyDescent="0.2">
      <c r="A7" s="516"/>
      <c r="B7" s="559"/>
      <c r="C7" s="559"/>
      <c r="D7" s="563"/>
      <c r="E7" s="564"/>
      <c r="F7" s="565"/>
      <c r="G7" s="262" t="s">
        <v>45</v>
      </c>
      <c r="H7" s="251">
        <v>880.69</v>
      </c>
      <c r="I7" s="252">
        <v>3414</v>
      </c>
      <c r="J7" s="253"/>
      <c r="K7" s="254" t="s">
        <v>49</v>
      </c>
      <c r="L7" s="254" t="s">
        <v>50</v>
      </c>
      <c r="M7" s="258"/>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0" customFormat="1" ht="18" customHeight="1" thickBot="1" x14ac:dyDescent="0.25">
      <c r="A8" s="89"/>
      <c r="B8" s="260"/>
      <c r="C8" s="260"/>
      <c r="D8" s="566"/>
      <c r="E8" s="567"/>
      <c r="F8" s="568"/>
      <c r="G8" s="90" t="s">
        <v>51</v>
      </c>
      <c r="H8" s="90" t="s">
        <v>51</v>
      </c>
      <c r="I8" s="91">
        <v>12040.95</v>
      </c>
      <c r="J8" s="92" t="s">
        <v>51</v>
      </c>
      <c r="K8" s="93"/>
      <c r="L8" s="261"/>
      <c r="M8" s="94"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1" customFormat="1" ht="20.100000000000001" customHeight="1" x14ac:dyDescent="0.2">
      <c r="A9" s="51">
        <v>1</v>
      </c>
      <c r="B9" s="103"/>
      <c r="C9" s="105"/>
      <c r="D9" s="694"/>
      <c r="E9" s="695"/>
      <c r="F9" s="696"/>
      <c r="G9" s="43"/>
      <c r="H9" s="59" t="str">
        <f t="shared" ref="H9:H26" si="0">IF(G9&gt;0,IF(G9*$H$6&gt;$H$7,SUM(G9*$H$6),$H$7)," ")</f>
        <v xml:space="preserve"> </v>
      </c>
      <c r="I9" s="59" t="str">
        <f>IF(G9&gt;0,IF((G9+H9)*$I$6&gt;($I$7),SUM((G9+H9)*$I$6),($I$7))," ")</f>
        <v xml:space="preserve"> </v>
      </c>
      <c r="J9" s="100" t="str">
        <f>IF(G9&gt;0,SUM(G9:I9)," ")</f>
        <v xml:space="preserve"> </v>
      </c>
      <c r="K9" s="40"/>
      <c r="L9" s="66" t="str">
        <f>IF(K9&gt;0,IF($L$8=5,"247",IF($L$8=6,"299",FALSE))," ")</f>
        <v xml:space="preserve"> </v>
      </c>
      <c r="M9" s="62" t="str">
        <f>IF(K9&gt;0,(J9*K9)/L9," ")</f>
        <v xml:space="preserve"> </v>
      </c>
    </row>
    <row r="10" spans="1:255" s="4" customFormat="1" ht="20.100000000000001" customHeight="1" x14ac:dyDescent="0.2">
      <c r="A10" s="52">
        <v>2</v>
      </c>
      <c r="B10" s="103"/>
      <c r="C10" s="105"/>
      <c r="D10" s="694"/>
      <c r="E10" s="695"/>
      <c r="F10" s="696"/>
      <c r="G10" s="44"/>
      <c r="H10" s="60" t="str">
        <f t="shared" si="0"/>
        <v xml:space="preserve"> </v>
      </c>
      <c r="I10" s="60" t="str">
        <f t="shared" ref="I10:I26" si="1">IF(G10&gt;0,IF((G10+H10)*$I$6&gt;($I$7),SUM((G10+H10)*$I$6),($I$7))," ")</f>
        <v xml:space="preserve"> </v>
      </c>
      <c r="J10" s="101" t="str">
        <f t="shared" ref="J10:J26" si="2">IF(G10&gt;0,SUM(G10:I10)," ")</f>
        <v xml:space="preserve"> </v>
      </c>
      <c r="K10" s="41"/>
      <c r="L10" s="67" t="str">
        <f>IF(K10&gt;0,IF($L$8=5,"247",IF($L$8=6,"299",FALSE))," ")</f>
        <v xml:space="preserve"> </v>
      </c>
      <c r="M10" s="63" t="str">
        <f>IF(K10&gt;0,(J10*K10)/L10," ")</f>
        <v xml:space="preserve"> </v>
      </c>
    </row>
    <row r="11" spans="1:255" s="4" customFormat="1" ht="20.100000000000001" customHeight="1" x14ac:dyDescent="0.2">
      <c r="A11" s="52">
        <v>3</v>
      </c>
      <c r="B11" s="103"/>
      <c r="C11" s="105"/>
      <c r="D11" s="694"/>
      <c r="E11" s="695"/>
      <c r="F11" s="696"/>
      <c r="G11" s="44"/>
      <c r="H11" s="60" t="str">
        <f t="shared" si="0"/>
        <v xml:space="preserve"> </v>
      </c>
      <c r="I11" s="60" t="str">
        <f t="shared" si="1"/>
        <v xml:space="preserve"> </v>
      </c>
      <c r="J11" s="101" t="str">
        <f t="shared" si="2"/>
        <v xml:space="preserve"> </v>
      </c>
      <c r="K11" s="41"/>
      <c r="L11" s="67" t="str">
        <f t="shared" ref="L11:L26" si="3">IF(K11&gt;0,IF($L$8=5,"247",IF($L$8=6,"299",FALSE))," ")</f>
        <v xml:space="preserve"> </v>
      </c>
      <c r="M11" s="63" t="str">
        <f>IF(K11&gt;0,(J11*K11)/L11," ")</f>
        <v xml:space="preserve"> </v>
      </c>
    </row>
    <row r="12" spans="1:255" s="4" customFormat="1" ht="20.100000000000001" customHeight="1" x14ac:dyDescent="0.2">
      <c r="A12" s="52">
        <v>4</v>
      </c>
      <c r="B12" s="103"/>
      <c r="C12" s="105"/>
      <c r="D12" s="694"/>
      <c r="E12" s="695"/>
      <c r="F12" s="696"/>
      <c r="G12" s="44"/>
      <c r="H12" s="60" t="str">
        <f t="shared" si="0"/>
        <v xml:space="preserve"> </v>
      </c>
      <c r="I12" s="60" t="str">
        <f t="shared" si="1"/>
        <v xml:space="preserve"> </v>
      </c>
      <c r="J12" s="101" t="str">
        <f t="shared" si="2"/>
        <v xml:space="preserve"> </v>
      </c>
      <c r="K12" s="41"/>
      <c r="L12" s="67" t="str">
        <f t="shared" si="3"/>
        <v xml:space="preserve"> </v>
      </c>
      <c r="M12" s="63" t="str">
        <f>IF(K12&gt;0,(J12*K12)/L12," ")</f>
        <v xml:space="preserve"> </v>
      </c>
    </row>
    <row r="13" spans="1:255" s="4" customFormat="1" ht="20.100000000000001" customHeight="1" x14ac:dyDescent="0.2">
      <c r="A13" s="52">
        <v>5</v>
      </c>
      <c r="B13" s="103"/>
      <c r="C13" s="105"/>
      <c r="D13" s="694"/>
      <c r="E13" s="695"/>
      <c r="F13" s="696"/>
      <c r="G13" s="44"/>
      <c r="H13" s="60" t="str">
        <f t="shared" si="0"/>
        <v xml:space="preserve"> </v>
      </c>
      <c r="I13" s="60" t="str">
        <f t="shared" si="1"/>
        <v xml:space="preserve"> </v>
      </c>
      <c r="J13" s="101" t="str">
        <f t="shared" si="2"/>
        <v xml:space="preserve"> </v>
      </c>
      <c r="K13" s="41"/>
      <c r="L13" s="67" t="str">
        <f t="shared" si="3"/>
        <v xml:space="preserve"> </v>
      </c>
      <c r="M13" s="63" t="str">
        <f t="shared" ref="M13:M26" si="4">IF(K13&gt;0,(J13*K13)/L13," ")</f>
        <v xml:space="preserve"> </v>
      </c>
    </row>
    <row r="14" spans="1:255" s="4" customFormat="1" ht="20.100000000000001" customHeight="1" x14ac:dyDescent="0.2">
      <c r="A14" s="52">
        <v>6</v>
      </c>
      <c r="B14" s="103"/>
      <c r="C14" s="105"/>
      <c r="D14" s="694"/>
      <c r="E14" s="695"/>
      <c r="F14" s="696"/>
      <c r="G14" s="44"/>
      <c r="H14" s="60" t="str">
        <f t="shared" si="0"/>
        <v xml:space="preserve"> </v>
      </c>
      <c r="I14" s="60" t="str">
        <f t="shared" si="1"/>
        <v xml:space="preserve"> </v>
      </c>
      <c r="J14" s="101" t="str">
        <f t="shared" si="2"/>
        <v xml:space="preserve"> </v>
      </c>
      <c r="K14" s="41"/>
      <c r="L14" s="67" t="str">
        <f t="shared" si="3"/>
        <v xml:space="preserve"> </v>
      </c>
      <c r="M14" s="63" t="str">
        <f t="shared" si="4"/>
        <v xml:space="preserve"> </v>
      </c>
    </row>
    <row r="15" spans="1:255" s="4" customFormat="1" ht="20.100000000000001" customHeight="1" x14ac:dyDescent="0.2">
      <c r="A15" s="52">
        <v>7</v>
      </c>
      <c r="B15" s="103"/>
      <c r="C15" s="105"/>
      <c r="D15" s="694"/>
      <c r="E15" s="695"/>
      <c r="F15" s="696"/>
      <c r="G15" s="44"/>
      <c r="H15" s="60" t="str">
        <f t="shared" si="0"/>
        <v xml:space="preserve"> </v>
      </c>
      <c r="I15" s="60" t="str">
        <f t="shared" si="1"/>
        <v xml:space="preserve"> </v>
      </c>
      <c r="J15" s="101" t="str">
        <f t="shared" si="2"/>
        <v xml:space="preserve"> </v>
      </c>
      <c r="K15" s="41"/>
      <c r="L15" s="67" t="str">
        <f t="shared" si="3"/>
        <v xml:space="preserve"> </v>
      </c>
      <c r="M15" s="63" t="str">
        <f t="shared" si="4"/>
        <v xml:space="preserve"> </v>
      </c>
    </row>
    <row r="16" spans="1:255" s="4" customFormat="1" ht="20.100000000000001" customHeight="1" x14ac:dyDescent="0.2">
      <c r="A16" s="52">
        <v>8</v>
      </c>
      <c r="B16" s="103"/>
      <c r="C16" s="105"/>
      <c r="D16" s="694"/>
      <c r="E16" s="695"/>
      <c r="F16" s="696"/>
      <c r="G16" s="44"/>
      <c r="H16" s="60" t="str">
        <f t="shared" si="0"/>
        <v xml:space="preserve"> </v>
      </c>
      <c r="I16" s="60" t="str">
        <f t="shared" si="1"/>
        <v xml:space="preserve"> </v>
      </c>
      <c r="J16" s="101" t="str">
        <f t="shared" si="2"/>
        <v xml:space="preserve"> </v>
      </c>
      <c r="K16" s="41"/>
      <c r="L16" s="67" t="str">
        <f t="shared" si="3"/>
        <v xml:space="preserve"> </v>
      </c>
      <c r="M16" s="63" t="str">
        <f t="shared" si="4"/>
        <v xml:space="preserve"> </v>
      </c>
    </row>
    <row r="17" spans="1:13" s="4" customFormat="1" ht="20.100000000000001" customHeight="1" x14ac:dyDescent="0.2">
      <c r="A17" s="52">
        <v>9</v>
      </c>
      <c r="B17" s="103"/>
      <c r="C17" s="105"/>
      <c r="D17" s="694"/>
      <c r="E17" s="695"/>
      <c r="F17" s="696"/>
      <c r="G17" s="44"/>
      <c r="H17" s="60" t="str">
        <f t="shared" si="0"/>
        <v xml:space="preserve"> </v>
      </c>
      <c r="I17" s="60" t="str">
        <f t="shared" si="1"/>
        <v xml:space="preserve"> </v>
      </c>
      <c r="J17" s="101" t="str">
        <f t="shared" si="2"/>
        <v xml:space="preserve"> </v>
      </c>
      <c r="K17" s="41"/>
      <c r="L17" s="67" t="str">
        <f t="shared" si="3"/>
        <v xml:space="preserve"> </v>
      </c>
      <c r="M17" s="63" t="str">
        <f t="shared" si="4"/>
        <v xml:space="preserve"> </v>
      </c>
    </row>
    <row r="18" spans="1:13" s="4" customFormat="1" ht="20.100000000000001" customHeight="1" x14ac:dyDescent="0.2">
      <c r="A18" s="52">
        <v>10</v>
      </c>
      <c r="B18" s="103"/>
      <c r="C18" s="105"/>
      <c r="D18" s="694"/>
      <c r="E18" s="695"/>
      <c r="F18" s="696"/>
      <c r="G18" s="44"/>
      <c r="H18" s="60" t="str">
        <f t="shared" si="0"/>
        <v xml:space="preserve"> </v>
      </c>
      <c r="I18" s="60" t="str">
        <f t="shared" si="1"/>
        <v xml:space="preserve"> </v>
      </c>
      <c r="J18" s="101" t="str">
        <f t="shared" si="2"/>
        <v xml:space="preserve"> </v>
      </c>
      <c r="K18" s="41"/>
      <c r="L18" s="67" t="str">
        <f t="shared" si="3"/>
        <v xml:space="preserve"> </v>
      </c>
      <c r="M18" s="63" t="str">
        <f t="shared" si="4"/>
        <v xml:space="preserve"> </v>
      </c>
    </row>
    <row r="19" spans="1:13" s="4" customFormat="1" ht="20.100000000000001" customHeight="1" x14ac:dyDescent="0.2">
      <c r="A19" s="53">
        <v>11</v>
      </c>
      <c r="B19" s="103"/>
      <c r="C19" s="105"/>
      <c r="D19" s="694"/>
      <c r="E19" s="695"/>
      <c r="F19" s="696"/>
      <c r="G19" s="44"/>
      <c r="H19" s="60" t="str">
        <f t="shared" si="0"/>
        <v xml:space="preserve"> </v>
      </c>
      <c r="I19" s="60" t="str">
        <f t="shared" si="1"/>
        <v xml:space="preserve"> </v>
      </c>
      <c r="J19" s="101" t="str">
        <f t="shared" si="2"/>
        <v xml:space="preserve"> </v>
      </c>
      <c r="K19" s="41"/>
      <c r="L19" s="67" t="str">
        <f t="shared" si="3"/>
        <v xml:space="preserve"> </v>
      </c>
      <c r="M19" s="63" t="str">
        <f t="shared" si="4"/>
        <v xml:space="preserve"> </v>
      </c>
    </row>
    <row r="20" spans="1:13" s="4" customFormat="1" ht="20.100000000000001" customHeight="1" x14ac:dyDescent="0.2">
      <c r="A20" s="52">
        <v>12</v>
      </c>
      <c r="B20" s="103"/>
      <c r="C20" s="105"/>
      <c r="D20" s="694"/>
      <c r="E20" s="695"/>
      <c r="F20" s="696"/>
      <c r="G20" s="44"/>
      <c r="H20" s="60" t="str">
        <f t="shared" si="0"/>
        <v xml:space="preserve"> </v>
      </c>
      <c r="I20" s="60" t="str">
        <f t="shared" si="1"/>
        <v xml:space="preserve"> </v>
      </c>
      <c r="J20" s="101" t="str">
        <f t="shared" si="2"/>
        <v xml:space="preserve"> </v>
      </c>
      <c r="K20" s="41"/>
      <c r="L20" s="67" t="str">
        <f t="shared" si="3"/>
        <v xml:space="preserve"> </v>
      </c>
      <c r="M20" s="63" t="str">
        <f t="shared" si="4"/>
        <v xml:space="preserve"> </v>
      </c>
    </row>
    <row r="21" spans="1:13" s="4" customFormat="1" ht="20.100000000000001" customHeight="1" x14ac:dyDescent="0.2">
      <c r="A21" s="52">
        <v>13</v>
      </c>
      <c r="B21" s="103"/>
      <c r="C21" s="105"/>
      <c r="D21" s="694"/>
      <c r="E21" s="695"/>
      <c r="F21" s="696"/>
      <c r="G21" s="44"/>
      <c r="H21" s="60" t="str">
        <f t="shared" si="0"/>
        <v xml:space="preserve"> </v>
      </c>
      <c r="I21" s="60" t="str">
        <f t="shared" si="1"/>
        <v xml:space="preserve"> </v>
      </c>
      <c r="J21" s="101" t="str">
        <f t="shared" si="2"/>
        <v xml:space="preserve"> </v>
      </c>
      <c r="K21" s="41"/>
      <c r="L21" s="67" t="str">
        <f t="shared" si="3"/>
        <v xml:space="preserve"> </v>
      </c>
      <c r="M21" s="63" t="str">
        <f t="shared" si="4"/>
        <v xml:space="preserve"> </v>
      </c>
    </row>
    <row r="22" spans="1:13" s="4" customFormat="1" ht="20.100000000000001" customHeight="1" x14ac:dyDescent="0.2">
      <c r="A22" s="52">
        <v>14</v>
      </c>
      <c r="B22" s="103"/>
      <c r="C22" s="105"/>
      <c r="D22" s="694"/>
      <c r="E22" s="695"/>
      <c r="F22" s="696"/>
      <c r="G22" s="44"/>
      <c r="H22" s="60" t="str">
        <f t="shared" si="0"/>
        <v xml:space="preserve"> </v>
      </c>
      <c r="I22" s="60" t="str">
        <f t="shared" si="1"/>
        <v xml:space="preserve"> </v>
      </c>
      <c r="J22" s="101" t="str">
        <f t="shared" si="2"/>
        <v xml:space="preserve"> </v>
      </c>
      <c r="K22" s="41"/>
      <c r="L22" s="67" t="str">
        <f t="shared" si="3"/>
        <v xml:space="preserve"> </v>
      </c>
      <c r="M22" s="63" t="str">
        <f t="shared" si="4"/>
        <v xml:space="preserve"> </v>
      </c>
    </row>
    <row r="23" spans="1:13" s="4" customFormat="1" ht="20.100000000000001" customHeight="1" x14ac:dyDescent="0.2">
      <c r="A23" s="52">
        <v>15</v>
      </c>
      <c r="B23" s="103"/>
      <c r="C23" s="105"/>
      <c r="D23" s="694"/>
      <c r="E23" s="695"/>
      <c r="F23" s="696"/>
      <c r="G23" s="44"/>
      <c r="H23" s="60" t="str">
        <f t="shared" si="0"/>
        <v xml:space="preserve"> </v>
      </c>
      <c r="I23" s="60" t="str">
        <f t="shared" si="1"/>
        <v xml:space="preserve"> </v>
      </c>
      <c r="J23" s="101" t="str">
        <f t="shared" si="2"/>
        <v xml:space="preserve"> </v>
      </c>
      <c r="K23" s="41"/>
      <c r="L23" s="67" t="str">
        <f t="shared" si="3"/>
        <v xml:space="preserve"> </v>
      </c>
      <c r="M23" s="63" t="str">
        <f t="shared" si="4"/>
        <v xml:space="preserve"> </v>
      </c>
    </row>
    <row r="24" spans="1:13" s="4" customFormat="1" ht="20.100000000000001" customHeight="1" x14ac:dyDescent="0.2">
      <c r="A24" s="52">
        <v>16</v>
      </c>
      <c r="B24" s="103"/>
      <c r="C24" s="105"/>
      <c r="D24" s="694"/>
      <c r="E24" s="695"/>
      <c r="F24" s="696"/>
      <c r="G24" s="44"/>
      <c r="H24" s="60" t="str">
        <f t="shared" si="0"/>
        <v xml:space="preserve"> </v>
      </c>
      <c r="I24" s="60" t="str">
        <f t="shared" si="1"/>
        <v xml:space="preserve"> </v>
      </c>
      <c r="J24" s="101" t="str">
        <f t="shared" si="2"/>
        <v xml:space="preserve"> </v>
      </c>
      <c r="K24" s="41"/>
      <c r="L24" s="67" t="str">
        <f t="shared" si="3"/>
        <v xml:space="preserve"> </v>
      </c>
      <c r="M24" s="63" t="str">
        <f t="shared" si="4"/>
        <v xml:space="preserve"> </v>
      </c>
    </row>
    <row r="25" spans="1:13" s="4" customFormat="1" ht="20.100000000000001" customHeight="1" x14ac:dyDescent="0.2">
      <c r="A25" s="52">
        <v>17</v>
      </c>
      <c r="B25" s="103"/>
      <c r="C25" s="105"/>
      <c r="D25" s="694"/>
      <c r="E25" s="695"/>
      <c r="F25" s="696"/>
      <c r="G25" s="44"/>
      <c r="H25" s="60" t="str">
        <f t="shared" si="0"/>
        <v xml:space="preserve"> </v>
      </c>
      <c r="I25" s="60" t="str">
        <f t="shared" si="1"/>
        <v xml:space="preserve"> </v>
      </c>
      <c r="J25" s="101" t="str">
        <f t="shared" si="2"/>
        <v xml:space="preserve"> </v>
      </c>
      <c r="K25" s="41"/>
      <c r="L25" s="67" t="str">
        <f t="shared" si="3"/>
        <v xml:space="preserve"> </v>
      </c>
      <c r="M25" s="63" t="str">
        <f t="shared" si="4"/>
        <v xml:space="preserve"> </v>
      </c>
    </row>
    <row r="26" spans="1:13" s="4" customFormat="1" ht="20.100000000000001" customHeight="1" x14ac:dyDescent="0.2">
      <c r="A26" s="54">
        <v>18</v>
      </c>
      <c r="B26" s="103"/>
      <c r="C26" s="105"/>
      <c r="D26" s="694"/>
      <c r="E26" s="695"/>
      <c r="F26" s="696"/>
      <c r="G26" s="45"/>
      <c r="H26" s="61" t="str">
        <f t="shared" si="0"/>
        <v xml:space="preserve"> </v>
      </c>
      <c r="I26" s="61" t="str">
        <f t="shared" si="1"/>
        <v xml:space="preserve"> </v>
      </c>
      <c r="J26" s="102" t="str">
        <f t="shared" si="2"/>
        <v xml:space="preserve"> </v>
      </c>
      <c r="K26" s="42"/>
      <c r="L26" s="67" t="str">
        <f t="shared" si="3"/>
        <v xml:space="preserve"> </v>
      </c>
      <c r="M26" s="64" t="str">
        <f t="shared" si="4"/>
        <v xml:space="preserve"> </v>
      </c>
    </row>
    <row r="27" spans="1:13" s="4" customFormat="1" ht="18" customHeight="1" thickBot="1" x14ac:dyDescent="0.3">
      <c r="A27" s="317" t="s">
        <v>52</v>
      </c>
      <c r="B27" s="318"/>
      <c r="C27" s="318"/>
      <c r="D27" s="318"/>
      <c r="E27" s="318"/>
      <c r="F27" s="318"/>
      <c r="G27" s="318"/>
      <c r="H27" s="318"/>
      <c r="I27" s="318"/>
      <c r="J27" s="318"/>
      <c r="K27" s="318"/>
      <c r="L27" s="319"/>
      <c r="M27" s="65" t="str">
        <f>IF(SUM(M9:M26)&lt;&gt;0,SUM(M9:M26)," ")</f>
        <v xml:space="preserve"> </v>
      </c>
    </row>
    <row r="28" spans="1:13" s="4" customFormat="1" ht="24.95" customHeight="1" thickTop="1" x14ac:dyDescent="0.25">
      <c r="A28" s="49"/>
      <c r="B28" s="330" t="s">
        <v>26</v>
      </c>
      <c r="C28" s="330"/>
      <c r="D28" s="329"/>
      <c r="E28" s="329"/>
      <c r="F28" s="329"/>
      <c r="G28" s="47"/>
      <c r="H28" s="47"/>
      <c r="I28" s="330" t="s">
        <v>32</v>
      </c>
      <c r="J28" s="330"/>
      <c r="K28" s="329"/>
      <c r="L28" s="329"/>
      <c r="M28" s="48"/>
    </row>
    <row r="29" spans="1:13" s="4" customFormat="1" ht="21.75" customHeight="1" x14ac:dyDescent="0.25">
      <c r="A29" s="49"/>
      <c r="B29" s="331" t="s">
        <v>17</v>
      </c>
      <c r="C29" s="331"/>
      <c r="D29" s="332"/>
      <c r="E29" s="332"/>
      <c r="F29" s="332"/>
      <c r="G29" s="47"/>
      <c r="H29" s="47"/>
      <c r="I29" s="331" t="s">
        <v>32</v>
      </c>
      <c r="J29" s="331"/>
      <c r="K29" s="333"/>
      <c r="L29" s="333"/>
      <c r="M29" s="48"/>
    </row>
    <row r="30" spans="1:13" ht="9" customHeight="1" thickBot="1" x14ac:dyDescent="0.3">
      <c r="A30" s="323"/>
      <c r="B30" s="324"/>
      <c r="C30" s="324"/>
      <c r="D30" s="324"/>
      <c r="E30" s="324"/>
      <c r="F30" s="324"/>
      <c r="G30" s="324"/>
      <c r="H30" s="324"/>
      <c r="I30" s="324"/>
      <c r="J30" s="324"/>
      <c r="K30" s="324"/>
      <c r="L30" s="324"/>
      <c r="M30" s="325"/>
    </row>
  </sheetData>
  <sheetProtection password="EFE1" sheet="1" objects="1" scenarios="1" selectLockedCells="1"/>
  <mergeCells count="39">
    <mergeCell ref="D14:F14"/>
    <mergeCell ref="A5:A7"/>
    <mergeCell ref="B5:B7"/>
    <mergeCell ref="C5:C7"/>
    <mergeCell ref="D5:F7"/>
    <mergeCell ref="D8:F8"/>
    <mergeCell ref="D9:F9"/>
    <mergeCell ref="D10:F10"/>
    <mergeCell ref="D11:F11"/>
    <mergeCell ref="D12:F12"/>
    <mergeCell ref="D13:F13"/>
    <mergeCell ref="D26:F26"/>
    <mergeCell ref="D15:F15"/>
    <mergeCell ref="D16:F16"/>
    <mergeCell ref="D17:F17"/>
    <mergeCell ref="D18:F18"/>
    <mergeCell ref="D19:F19"/>
    <mergeCell ref="D20:F20"/>
    <mergeCell ref="D21:F21"/>
    <mergeCell ref="D22:F22"/>
    <mergeCell ref="D23:F23"/>
    <mergeCell ref="D24:F24"/>
    <mergeCell ref="D25:F25"/>
    <mergeCell ref="A27:L27"/>
    <mergeCell ref="B28:C28"/>
    <mergeCell ref="D28:F28"/>
    <mergeCell ref="I28:J28"/>
    <mergeCell ref="K28:L28"/>
    <mergeCell ref="B29:C29"/>
    <mergeCell ref="D29:F29"/>
    <mergeCell ref="I29:J29"/>
    <mergeCell ref="K29:L29"/>
    <mergeCell ref="A30:M30"/>
    <mergeCell ref="L1:M1"/>
    <mergeCell ref="O2:S2"/>
    <mergeCell ref="B1:G2"/>
    <mergeCell ref="B3:G3"/>
    <mergeCell ref="H3:M4"/>
    <mergeCell ref="C4:F4"/>
  </mergeCells>
  <conditionalFormatting sqref="B5">
    <cfRule type="expression" dxfId="603" priority="3" stopIfTrue="1">
      <formula>B7&gt;0</formula>
    </cfRule>
  </conditionalFormatting>
  <conditionalFormatting sqref="B5">
    <cfRule type="expression" dxfId="602" priority="2" stopIfTrue="1">
      <formula>B7&gt;0</formula>
    </cfRule>
  </conditionalFormatting>
  <conditionalFormatting sqref="B9:F26">
    <cfRule type="notContainsBlanks" dxfId="601" priority="1">
      <formula>LEN(TRIM(B9))&gt;0</formula>
    </cfRule>
  </conditionalFormatting>
  <dataValidations count="7">
    <dataValidation allowBlank="1" showInputMessage="1" showErrorMessage="1" promptTitle="ΓΕΝΙΚΕΣ ΑΥΞΗΣΕΙΣ" prompt="Καταχώριση ΠΟΣΟΣΤΟΥ Γενικών Αυξήσεων" sqref="H6" xr:uid="{00000000-0002-0000-0600-000000000000}"/>
    <dataValidation allowBlank="1" showInputMessage="1" showErrorMessage="1" promptTitle="ΤΙΜΑΡΙΘΜΙΚΟ ΕΠΙΔΟΜΑ" prompt="Καταχώριση ΠΟΣΟΣΤΟΥ Τιμαριθμικού Επιδόματος" sqref="I6" xr:uid="{00000000-0002-0000-0600-000001000000}"/>
    <dataValidation allowBlank="1" showInputMessage="1" showErrorMessage="1" promptTitle="ΤΙΜΑΡΙΘΜΙΚΟ ΕΠΙΔΟΜΑ" prompt="Καταχώριση ΕΛΑΧΙΣΤΟΥ ΠΟΣΟΥ Τιμαριθμικού Επιδόματος" sqref="I7" xr:uid="{00000000-0002-0000-0600-000002000000}"/>
    <dataValidation allowBlank="1" showInputMessage="1" showErrorMessage="1" promptTitle="ΕΛΑΧΙΣΤΟ ΠΟΣΟ ΓΕΝΙΚΩΝ ΑΥΞΗΣΕΩΝ" prompt="Καταχώριση  ΕΛΑΧΙΣΤΟΥ ΠΟΣΟΥ Γενικών Αυξήσεων" sqref="H7" xr:uid="{00000000-0002-0000-0600-000003000000}"/>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xr:uid="{00000000-0002-0000-0600-000004000000}"/>
    <dataValidation type="textLength" operator="lessThanOrEqual" allowBlank="1" showErrorMessage="1" errorTitle="ΑΡΙΘΜΟΣ ΚΟΙΝΩΝΙΚΩΝ ΑΣΦΑΛΙΣΕΩΝ" error="Μέχρι 10 χαρακτήρες" sqref="B9:B26" xr:uid="{00000000-0002-0000-0600-000005000000}">
      <formula1>10</formula1>
    </dataValidation>
    <dataValidation type="textLength" operator="lessThanOrEqual" allowBlank="1" showErrorMessage="1" errorTitle="ΑΡΙΘΜΟΣ ΔΕΛΤΙΟΥ ΤΑΥΤΟΤΗΤΑΣ" error="Μέχρι 10 χαρακτήρες" sqref="C9:C26" xr:uid="{00000000-0002-0000-0600-000006000000}">
      <formula1>10</formula1>
    </dataValidation>
  </dataValidations>
  <printOptions horizontalCentered="1" verticalCentered="1"/>
  <pageMargins left="0.35433070866141736" right="0.35433070866141736" top="0.39370078740157483" bottom="0.27" header="0.19685039370078741" footer="0.15748031496062992"/>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499"/>
  <sheetViews>
    <sheetView showGridLines="0" showZeros="0" zoomScaleNormal="100" workbookViewId="0">
      <selection activeCell="H24" sqref="H24"/>
    </sheetView>
  </sheetViews>
  <sheetFormatPr defaultRowHeight="14.25" x14ac:dyDescent="0.2"/>
  <cols>
    <col min="1" max="1" width="3.7109375" style="111" customWidth="1"/>
    <col min="2" max="2" width="11.7109375" style="111" customWidth="1"/>
    <col min="3" max="3" width="12" style="111" customWidth="1"/>
    <col min="4" max="4" width="10.7109375" style="111" customWidth="1"/>
    <col min="5" max="5" width="13.140625" style="111" customWidth="1"/>
    <col min="6" max="6" width="10.28515625" style="111" customWidth="1"/>
    <col min="7" max="7" width="10.42578125" style="111" customWidth="1"/>
    <col min="8" max="8" width="3.42578125" style="111" customWidth="1"/>
    <col min="9" max="9" width="3.7109375" style="185" customWidth="1"/>
    <col min="10" max="10" width="5.140625" style="185" customWidth="1"/>
    <col min="11" max="11" width="7.7109375" style="111" customWidth="1"/>
    <col min="12" max="12" width="6.5703125" style="111" customWidth="1"/>
    <col min="13" max="13" width="6.42578125" style="111" customWidth="1"/>
    <col min="14" max="14" width="7.7109375" style="186" customWidth="1"/>
    <col min="15" max="15" width="9" style="111" customWidth="1"/>
    <col min="16" max="16" width="6.28515625" style="111" hidden="1" customWidth="1"/>
    <col min="17" max="17" width="7.5703125" style="111" hidden="1" customWidth="1"/>
    <col min="18" max="18" width="8.7109375" style="111" customWidth="1"/>
    <col min="19" max="19" width="11" style="166" customWidth="1"/>
    <col min="20" max="256" width="9.140625" style="111"/>
    <col min="257" max="257" width="3.7109375" style="111" customWidth="1"/>
    <col min="258" max="258" width="11.7109375" style="111" customWidth="1"/>
    <col min="259" max="259" width="12" style="111" customWidth="1"/>
    <col min="260" max="260" width="10.7109375" style="111" customWidth="1"/>
    <col min="261" max="261" width="13.140625" style="111" customWidth="1"/>
    <col min="262" max="262" width="10.28515625" style="111" customWidth="1"/>
    <col min="263" max="263" width="10.42578125" style="111" customWidth="1"/>
    <col min="264" max="264" width="3.42578125" style="111" customWidth="1"/>
    <col min="265" max="265" width="3.7109375" style="111" customWidth="1"/>
    <col min="266" max="266" width="5.140625" style="111" customWidth="1"/>
    <col min="267" max="267" width="7.7109375" style="111" customWidth="1"/>
    <col min="268" max="268" width="6.5703125" style="111" customWidth="1"/>
    <col min="269" max="269" width="6.42578125" style="111" customWidth="1"/>
    <col min="270" max="270" width="7.7109375" style="111" customWidth="1"/>
    <col min="271" max="271" width="9" style="111" customWidth="1"/>
    <col min="272" max="273" width="0" style="111" hidden="1" customWidth="1"/>
    <col min="274" max="274" width="8.7109375" style="111" customWidth="1"/>
    <col min="275" max="275" width="11" style="111" customWidth="1"/>
    <col min="276" max="512" width="9.140625" style="111"/>
    <col min="513" max="513" width="3.7109375" style="111" customWidth="1"/>
    <col min="514" max="514" width="11.7109375" style="111" customWidth="1"/>
    <col min="515" max="515" width="12" style="111" customWidth="1"/>
    <col min="516" max="516" width="10.7109375" style="111" customWidth="1"/>
    <col min="517" max="517" width="13.140625" style="111" customWidth="1"/>
    <col min="518" max="518" width="10.28515625" style="111" customWidth="1"/>
    <col min="519" max="519" width="10.42578125" style="111" customWidth="1"/>
    <col min="520" max="520" width="3.42578125" style="111" customWidth="1"/>
    <col min="521" max="521" width="3.7109375" style="111" customWidth="1"/>
    <col min="522" max="522" width="5.140625" style="111" customWidth="1"/>
    <col min="523" max="523" width="7.7109375" style="111" customWidth="1"/>
    <col min="524" max="524" width="6.5703125" style="111" customWidth="1"/>
    <col min="525" max="525" width="6.42578125" style="111" customWidth="1"/>
    <col min="526" max="526" width="7.7109375" style="111" customWidth="1"/>
    <col min="527" max="527" width="9" style="111" customWidth="1"/>
    <col min="528" max="529" width="0" style="111" hidden="1" customWidth="1"/>
    <col min="530" max="530" width="8.7109375" style="111" customWidth="1"/>
    <col min="531" max="531" width="11" style="111" customWidth="1"/>
    <col min="532" max="768" width="9.140625" style="111"/>
    <col min="769" max="769" width="3.7109375" style="111" customWidth="1"/>
    <col min="770" max="770" width="11.7109375" style="111" customWidth="1"/>
    <col min="771" max="771" width="12" style="111" customWidth="1"/>
    <col min="772" max="772" width="10.7109375" style="111" customWidth="1"/>
    <col min="773" max="773" width="13.140625" style="111" customWidth="1"/>
    <col min="774" max="774" width="10.28515625" style="111" customWidth="1"/>
    <col min="775" max="775" width="10.42578125" style="111" customWidth="1"/>
    <col min="776" max="776" width="3.42578125" style="111" customWidth="1"/>
    <col min="777" max="777" width="3.7109375" style="111" customWidth="1"/>
    <col min="778" max="778" width="5.140625" style="111" customWidth="1"/>
    <col min="779" max="779" width="7.7109375" style="111" customWidth="1"/>
    <col min="780" max="780" width="6.5703125" style="111" customWidth="1"/>
    <col min="781" max="781" width="6.42578125" style="111" customWidth="1"/>
    <col min="782" max="782" width="7.7109375" style="111" customWidth="1"/>
    <col min="783" max="783" width="9" style="111" customWidth="1"/>
    <col min="784" max="785" width="0" style="111" hidden="1" customWidth="1"/>
    <col min="786" max="786" width="8.7109375" style="111" customWidth="1"/>
    <col min="787" max="787" width="11" style="111" customWidth="1"/>
    <col min="788" max="1024" width="9.140625" style="111"/>
    <col min="1025" max="1025" width="3.7109375" style="111" customWidth="1"/>
    <col min="1026" max="1026" width="11.7109375" style="111" customWidth="1"/>
    <col min="1027" max="1027" width="12" style="111" customWidth="1"/>
    <col min="1028" max="1028" width="10.7109375" style="111" customWidth="1"/>
    <col min="1029" max="1029" width="13.140625" style="111" customWidth="1"/>
    <col min="1030" max="1030" width="10.28515625" style="111" customWidth="1"/>
    <col min="1031" max="1031" width="10.42578125" style="111" customWidth="1"/>
    <col min="1032" max="1032" width="3.42578125" style="111" customWidth="1"/>
    <col min="1033" max="1033" width="3.7109375" style="111" customWidth="1"/>
    <col min="1034" max="1034" width="5.140625" style="111" customWidth="1"/>
    <col min="1035" max="1035" width="7.7109375" style="111" customWidth="1"/>
    <col min="1036" max="1036" width="6.5703125" style="111" customWidth="1"/>
    <col min="1037" max="1037" width="6.42578125" style="111" customWidth="1"/>
    <col min="1038" max="1038" width="7.7109375" style="111" customWidth="1"/>
    <col min="1039" max="1039" width="9" style="111" customWidth="1"/>
    <col min="1040" max="1041" width="0" style="111" hidden="1" customWidth="1"/>
    <col min="1042" max="1042" width="8.7109375" style="111" customWidth="1"/>
    <col min="1043" max="1043" width="11" style="111" customWidth="1"/>
    <col min="1044" max="1280" width="9.140625" style="111"/>
    <col min="1281" max="1281" width="3.7109375" style="111" customWidth="1"/>
    <col min="1282" max="1282" width="11.7109375" style="111" customWidth="1"/>
    <col min="1283" max="1283" width="12" style="111" customWidth="1"/>
    <col min="1284" max="1284" width="10.7109375" style="111" customWidth="1"/>
    <col min="1285" max="1285" width="13.140625" style="111" customWidth="1"/>
    <col min="1286" max="1286" width="10.28515625" style="111" customWidth="1"/>
    <col min="1287" max="1287" width="10.42578125" style="111" customWidth="1"/>
    <col min="1288" max="1288" width="3.42578125" style="111" customWidth="1"/>
    <col min="1289" max="1289" width="3.7109375" style="111" customWidth="1"/>
    <col min="1290" max="1290" width="5.140625" style="111" customWidth="1"/>
    <col min="1291" max="1291" width="7.7109375" style="111" customWidth="1"/>
    <col min="1292" max="1292" width="6.5703125" style="111" customWidth="1"/>
    <col min="1293" max="1293" width="6.42578125" style="111" customWidth="1"/>
    <col min="1294" max="1294" width="7.7109375" style="111" customWidth="1"/>
    <col min="1295" max="1295" width="9" style="111" customWidth="1"/>
    <col min="1296" max="1297" width="0" style="111" hidden="1" customWidth="1"/>
    <col min="1298" max="1298" width="8.7109375" style="111" customWidth="1"/>
    <col min="1299" max="1299" width="11" style="111" customWidth="1"/>
    <col min="1300" max="1536" width="9.140625" style="111"/>
    <col min="1537" max="1537" width="3.7109375" style="111" customWidth="1"/>
    <col min="1538" max="1538" width="11.7109375" style="111" customWidth="1"/>
    <col min="1539" max="1539" width="12" style="111" customWidth="1"/>
    <col min="1540" max="1540" width="10.7109375" style="111" customWidth="1"/>
    <col min="1541" max="1541" width="13.140625" style="111" customWidth="1"/>
    <col min="1542" max="1542" width="10.28515625" style="111" customWidth="1"/>
    <col min="1543" max="1543" width="10.42578125" style="111" customWidth="1"/>
    <col min="1544" max="1544" width="3.42578125" style="111" customWidth="1"/>
    <col min="1545" max="1545" width="3.7109375" style="111" customWidth="1"/>
    <col min="1546" max="1546" width="5.140625" style="111" customWidth="1"/>
    <col min="1547" max="1547" width="7.7109375" style="111" customWidth="1"/>
    <col min="1548" max="1548" width="6.5703125" style="111" customWidth="1"/>
    <col min="1549" max="1549" width="6.42578125" style="111" customWidth="1"/>
    <col min="1550" max="1550" width="7.7109375" style="111" customWidth="1"/>
    <col min="1551" max="1551" width="9" style="111" customWidth="1"/>
    <col min="1552" max="1553" width="0" style="111" hidden="1" customWidth="1"/>
    <col min="1554" max="1554" width="8.7109375" style="111" customWidth="1"/>
    <col min="1555" max="1555" width="11" style="111" customWidth="1"/>
    <col min="1556" max="1792" width="9.140625" style="111"/>
    <col min="1793" max="1793" width="3.7109375" style="111" customWidth="1"/>
    <col min="1794" max="1794" width="11.7109375" style="111" customWidth="1"/>
    <col min="1795" max="1795" width="12" style="111" customWidth="1"/>
    <col min="1796" max="1796" width="10.7109375" style="111" customWidth="1"/>
    <col min="1797" max="1797" width="13.140625" style="111" customWidth="1"/>
    <col min="1798" max="1798" width="10.28515625" style="111" customWidth="1"/>
    <col min="1799" max="1799" width="10.42578125" style="111" customWidth="1"/>
    <col min="1800" max="1800" width="3.42578125" style="111" customWidth="1"/>
    <col min="1801" max="1801" width="3.7109375" style="111" customWidth="1"/>
    <col min="1802" max="1802" width="5.140625" style="111" customWidth="1"/>
    <col min="1803" max="1803" width="7.7109375" style="111" customWidth="1"/>
    <col min="1804" max="1804" width="6.5703125" style="111" customWidth="1"/>
    <col min="1805" max="1805" width="6.42578125" style="111" customWidth="1"/>
    <col min="1806" max="1806" width="7.7109375" style="111" customWidth="1"/>
    <col min="1807" max="1807" width="9" style="111" customWidth="1"/>
    <col min="1808" max="1809" width="0" style="111" hidden="1" customWidth="1"/>
    <col min="1810" max="1810" width="8.7109375" style="111" customWidth="1"/>
    <col min="1811" max="1811" width="11" style="111" customWidth="1"/>
    <col min="1812" max="2048" width="9.140625" style="111"/>
    <col min="2049" max="2049" width="3.7109375" style="111" customWidth="1"/>
    <col min="2050" max="2050" width="11.7109375" style="111" customWidth="1"/>
    <col min="2051" max="2051" width="12" style="111" customWidth="1"/>
    <col min="2052" max="2052" width="10.7109375" style="111" customWidth="1"/>
    <col min="2053" max="2053" width="13.140625" style="111" customWidth="1"/>
    <col min="2054" max="2054" width="10.28515625" style="111" customWidth="1"/>
    <col min="2055" max="2055" width="10.42578125" style="111" customWidth="1"/>
    <col min="2056" max="2056" width="3.42578125" style="111" customWidth="1"/>
    <col min="2057" max="2057" width="3.7109375" style="111" customWidth="1"/>
    <col min="2058" max="2058" width="5.140625" style="111" customWidth="1"/>
    <col min="2059" max="2059" width="7.7109375" style="111" customWidth="1"/>
    <col min="2060" max="2060" width="6.5703125" style="111" customWidth="1"/>
    <col min="2061" max="2061" width="6.42578125" style="111" customWidth="1"/>
    <col min="2062" max="2062" width="7.7109375" style="111" customWidth="1"/>
    <col min="2063" max="2063" width="9" style="111" customWidth="1"/>
    <col min="2064" max="2065" width="0" style="111" hidden="1" customWidth="1"/>
    <col min="2066" max="2066" width="8.7109375" style="111" customWidth="1"/>
    <col min="2067" max="2067" width="11" style="111" customWidth="1"/>
    <col min="2068" max="2304" width="9.140625" style="111"/>
    <col min="2305" max="2305" width="3.7109375" style="111" customWidth="1"/>
    <col min="2306" max="2306" width="11.7109375" style="111" customWidth="1"/>
    <col min="2307" max="2307" width="12" style="111" customWidth="1"/>
    <col min="2308" max="2308" width="10.7109375" style="111" customWidth="1"/>
    <col min="2309" max="2309" width="13.140625" style="111" customWidth="1"/>
    <col min="2310" max="2310" width="10.28515625" style="111" customWidth="1"/>
    <col min="2311" max="2311" width="10.42578125" style="111" customWidth="1"/>
    <col min="2312" max="2312" width="3.42578125" style="111" customWidth="1"/>
    <col min="2313" max="2313" width="3.7109375" style="111" customWidth="1"/>
    <col min="2314" max="2314" width="5.140625" style="111" customWidth="1"/>
    <col min="2315" max="2315" width="7.7109375" style="111" customWidth="1"/>
    <col min="2316" max="2316" width="6.5703125" style="111" customWidth="1"/>
    <col min="2317" max="2317" width="6.42578125" style="111" customWidth="1"/>
    <col min="2318" max="2318" width="7.7109375" style="111" customWidth="1"/>
    <col min="2319" max="2319" width="9" style="111" customWidth="1"/>
    <col min="2320" max="2321" width="0" style="111" hidden="1" customWidth="1"/>
    <col min="2322" max="2322" width="8.7109375" style="111" customWidth="1"/>
    <col min="2323" max="2323" width="11" style="111" customWidth="1"/>
    <col min="2324" max="2560" width="9.140625" style="111"/>
    <col min="2561" max="2561" width="3.7109375" style="111" customWidth="1"/>
    <col min="2562" max="2562" width="11.7109375" style="111" customWidth="1"/>
    <col min="2563" max="2563" width="12" style="111" customWidth="1"/>
    <col min="2564" max="2564" width="10.7109375" style="111" customWidth="1"/>
    <col min="2565" max="2565" width="13.140625" style="111" customWidth="1"/>
    <col min="2566" max="2566" width="10.28515625" style="111" customWidth="1"/>
    <col min="2567" max="2567" width="10.42578125" style="111" customWidth="1"/>
    <col min="2568" max="2568" width="3.42578125" style="111" customWidth="1"/>
    <col min="2569" max="2569" width="3.7109375" style="111" customWidth="1"/>
    <col min="2570" max="2570" width="5.140625" style="111" customWidth="1"/>
    <col min="2571" max="2571" width="7.7109375" style="111" customWidth="1"/>
    <col min="2572" max="2572" width="6.5703125" style="111" customWidth="1"/>
    <col min="2573" max="2573" width="6.42578125" style="111" customWidth="1"/>
    <col min="2574" max="2574" width="7.7109375" style="111" customWidth="1"/>
    <col min="2575" max="2575" width="9" style="111" customWidth="1"/>
    <col min="2576" max="2577" width="0" style="111" hidden="1" customWidth="1"/>
    <col min="2578" max="2578" width="8.7109375" style="111" customWidth="1"/>
    <col min="2579" max="2579" width="11" style="111" customWidth="1"/>
    <col min="2580" max="2816" width="9.140625" style="111"/>
    <col min="2817" max="2817" width="3.7109375" style="111" customWidth="1"/>
    <col min="2818" max="2818" width="11.7109375" style="111" customWidth="1"/>
    <col min="2819" max="2819" width="12" style="111" customWidth="1"/>
    <col min="2820" max="2820" width="10.7109375" style="111" customWidth="1"/>
    <col min="2821" max="2821" width="13.140625" style="111" customWidth="1"/>
    <col min="2822" max="2822" width="10.28515625" style="111" customWidth="1"/>
    <col min="2823" max="2823" width="10.42578125" style="111" customWidth="1"/>
    <col min="2824" max="2824" width="3.42578125" style="111" customWidth="1"/>
    <col min="2825" max="2825" width="3.7109375" style="111" customWidth="1"/>
    <col min="2826" max="2826" width="5.140625" style="111" customWidth="1"/>
    <col min="2827" max="2827" width="7.7109375" style="111" customWidth="1"/>
    <col min="2828" max="2828" width="6.5703125" style="111" customWidth="1"/>
    <col min="2829" max="2829" width="6.42578125" style="111" customWidth="1"/>
    <col min="2830" max="2830" width="7.7109375" style="111" customWidth="1"/>
    <col min="2831" max="2831" width="9" style="111" customWidth="1"/>
    <col min="2832" max="2833" width="0" style="111" hidden="1" customWidth="1"/>
    <col min="2834" max="2834" width="8.7109375" style="111" customWidth="1"/>
    <col min="2835" max="2835" width="11" style="111" customWidth="1"/>
    <col min="2836" max="3072" width="9.140625" style="111"/>
    <col min="3073" max="3073" width="3.7109375" style="111" customWidth="1"/>
    <col min="3074" max="3074" width="11.7109375" style="111" customWidth="1"/>
    <col min="3075" max="3075" width="12" style="111" customWidth="1"/>
    <col min="3076" max="3076" width="10.7109375" style="111" customWidth="1"/>
    <col min="3077" max="3077" width="13.140625" style="111" customWidth="1"/>
    <col min="3078" max="3078" width="10.28515625" style="111" customWidth="1"/>
    <col min="3079" max="3079" width="10.42578125" style="111" customWidth="1"/>
    <col min="3080" max="3080" width="3.42578125" style="111" customWidth="1"/>
    <col min="3081" max="3081" width="3.7109375" style="111" customWidth="1"/>
    <col min="3082" max="3082" width="5.140625" style="111" customWidth="1"/>
    <col min="3083" max="3083" width="7.7109375" style="111" customWidth="1"/>
    <col min="3084" max="3084" width="6.5703125" style="111" customWidth="1"/>
    <col min="3085" max="3085" width="6.42578125" style="111" customWidth="1"/>
    <col min="3086" max="3086" width="7.7109375" style="111" customWidth="1"/>
    <col min="3087" max="3087" width="9" style="111" customWidth="1"/>
    <col min="3088" max="3089" width="0" style="111" hidden="1" customWidth="1"/>
    <col min="3090" max="3090" width="8.7109375" style="111" customWidth="1"/>
    <col min="3091" max="3091" width="11" style="111" customWidth="1"/>
    <col min="3092" max="3328" width="9.140625" style="111"/>
    <col min="3329" max="3329" width="3.7109375" style="111" customWidth="1"/>
    <col min="3330" max="3330" width="11.7109375" style="111" customWidth="1"/>
    <col min="3331" max="3331" width="12" style="111" customWidth="1"/>
    <col min="3332" max="3332" width="10.7109375" style="111" customWidth="1"/>
    <col min="3333" max="3333" width="13.140625" style="111" customWidth="1"/>
    <col min="3334" max="3334" width="10.28515625" style="111" customWidth="1"/>
    <col min="3335" max="3335" width="10.42578125" style="111" customWidth="1"/>
    <col min="3336" max="3336" width="3.42578125" style="111" customWidth="1"/>
    <col min="3337" max="3337" width="3.7109375" style="111" customWidth="1"/>
    <col min="3338" max="3338" width="5.140625" style="111" customWidth="1"/>
    <col min="3339" max="3339" width="7.7109375" style="111" customWidth="1"/>
    <col min="3340" max="3340" width="6.5703125" style="111" customWidth="1"/>
    <col min="3341" max="3341" width="6.42578125" style="111" customWidth="1"/>
    <col min="3342" max="3342" width="7.7109375" style="111" customWidth="1"/>
    <col min="3343" max="3343" width="9" style="111" customWidth="1"/>
    <col min="3344" max="3345" width="0" style="111" hidden="1" customWidth="1"/>
    <col min="3346" max="3346" width="8.7109375" style="111" customWidth="1"/>
    <col min="3347" max="3347" width="11" style="111" customWidth="1"/>
    <col min="3348" max="3584" width="9.140625" style="111"/>
    <col min="3585" max="3585" width="3.7109375" style="111" customWidth="1"/>
    <col min="3586" max="3586" width="11.7109375" style="111" customWidth="1"/>
    <col min="3587" max="3587" width="12" style="111" customWidth="1"/>
    <col min="3588" max="3588" width="10.7109375" style="111" customWidth="1"/>
    <col min="3589" max="3589" width="13.140625" style="111" customWidth="1"/>
    <col min="3590" max="3590" width="10.28515625" style="111" customWidth="1"/>
    <col min="3591" max="3591" width="10.42578125" style="111" customWidth="1"/>
    <col min="3592" max="3592" width="3.42578125" style="111" customWidth="1"/>
    <col min="3593" max="3593" width="3.7109375" style="111" customWidth="1"/>
    <col min="3594" max="3594" width="5.140625" style="111" customWidth="1"/>
    <col min="3595" max="3595" width="7.7109375" style="111" customWidth="1"/>
    <col min="3596" max="3596" width="6.5703125" style="111" customWidth="1"/>
    <col min="3597" max="3597" width="6.42578125" style="111" customWidth="1"/>
    <col min="3598" max="3598" width="7.7109375" style="111" customWidth="1"/>
    <col min="3599" max="3599" width="9" style="111" customWidth="1"/>
    <col min="3600" max="3601" width="0" style="111" hidden="1" customWidth="1"/>
    <col min="3602" max="3602" width="8.7109375" style="111" customWidth="1"/>
    <col min="3603" max="3603" width="11" style="111" customWidth="1"/>
    <col min="3604" max="3840" width="9.140625" style="111"/>
    <col min="3841" max="3841" width="3.7109375" style="111" customWidth="1"/>
    <col min="3842" max="3842" width="11.7109375" style="111" customWidth="1"/>
    <col min="3843" max="3843" width="12" style="111" customWidth="1"/>
    <col min="3844" max="3844" width="10.7109375" style="111" customWidth="1"/>
    <col min="3845" max="3845" width="13.140625" style="111" customWidth="1"/>
    <col min="3846" max="3846" width="10.28515625" style="111" customWidth="1"/>
    <col min="3847" max="3847" width="10.42578125" style="111" customWidth="1"/>
    <col min="3848" max="3848" width="3.42578125" style="111" customWidth="1"/>
    <col min="3849" max="3849" width="3.7109375" style="111" customWidth="1"/>
    <col min="3850" max="3850" width="5.140625" style="111" customWidth="1"/>
    <col min="3851" max="3851" width="7.7109375" style="111" customWidth="1"/>
    <col min="3852" max="3852" width="6.5703125" style="111" customWidth="1"/>
    <col min="3853" max="3853" width="6.42578125" style="111" customWidth="1"/>
    <col min="3854" max="3854" width="7.7109375" style="111" customWidth="1"/>
    <col min="3855" max="3855" width="9" style="111" customWidth="1"/>
    <col min="3856" max="3857" width="0" style="111" hidden="1" customWidth="1"/>
    <col min="3858" max="3858" width="8.7109375" style="111" customWidth="1"/>
    <col min="3859" max="3859" width="11" style="111" customWidth="1"/>
    <col min="3860" max="4096" width="9.140625" style="111"/>
    <col min="4097" max="4097" width="3.7109375" style="111" customWidth="1"/>
    <col min="4098" max="4098" width="11.7109375" style="111" customWidth="1"/>
    <col min="4099" max="4099" width="12" style="111" customWidth="1"/>
    <col min="4100" max="4100" width="10.7109375" style="111" customWidth="1"/>
    <col min="4101" max="4101" width="13.140625" style="111" customWidth="1"/>
    <col min="4102" max="4102" width="10.28515625" style="111" customWidth="1"/>
    <col min="4103" max="4103" width="10.42578125" style="111" customWidth="1"/>
    <col min="4104" max="4104" width="3.42578125" style="111" customWidth="1"/>
    <col min="4105" max="4105" width="3.7109375" style="111" customWidth="1"/>
    <col min="4106" max="4106" width="5.140625" style="111" customWidth="1"/>
    <col min="4107" max="4107" width="7.7109375" style="111" customWidth="1"/>
    <col min="4108" max="4108" width="6.5703125" style="111" customWidth="1"/>
    <col min="4109" max="4109" width="6.42578125" style="111" customWidth="1"/>
    <col min="4110" max="4110" width="7.7109375" style="111" customWidth="1"/>
    <col min="4111" max="4111" width="9" style="111" customWidth="1"/>
    <col min="4112" max="4113" width="0" style="111" hidden="1" customWidth="1"/>
    <col min="4114" max="4114" width="8.7109375" style="111" customWidth="1"/>
    <col min="4115" max="4115" width="11" style="111" customWidth="1"/>
    <col min="4116" max="4352" width="9.140625" style="111"/>
    <col min="4353" max="4353" width="3.7109375" style="111" customWidth="1"/>
    <col min="4354" max="4354" width="11.7109375" style="111" customWidth="1"/>
    <col min="4355" max="4355" width="12" style="111" customWidth="1"/>
    <col min="4356" max="4356" width="10.7109375" style="111" customWidth="1"/>
    <col min="4357" max="4357" width="13.140625" style="111" customWidth="1"/>
    <col min="4358" max="4358" width="10.28515625" style="111" customWidth="1"/>
    <col min="4359" max="4359" width="10.42578125" style="111" customWidth="1"/>
    <col min="4360" max="4360" width="3.42578125" style="111" customWidth="1"/>
    <col min="4361" max="4361" width="3.7109375" style="111" customWidth="1"/>
    <col min="4362" max="4362" width="5.140625" style="111" customWidth="1"/>
    <col min="4363" max="4363" width="7.7109375" style="111" customWidth="1"/>
    <col min="4364" max="4364" width="6.5703125" style="111" customWidth="1"/>
    <col min="4365" max="4365" width="6.42578125" style="111" customWidth="1"/>
    <col min="4366" max="4366" width="7.7109375" style="111" customWidth="1"/>
    <col min="4367" max="4367" width="9" style="111" customWidth="1"/>
    <col min="4368" max="4369" width="0" style="111" hidden="1" customWidth="1"/>
    <col min="4370" max="4370" width="8.7109375" style="111" customWidth="1"/>
    <col min="4371" max="4371" width="11" style="111" customWidth="1"/>
    <col min="4372" max="4608" width="9.140625" style="111"/>
    <col min="4609" max="4609" width="3.7109375" style="111" customWidth="1"/>
    <col min="4610" max="4610" width="11.7109375" style="111" customWidth="1"/>
    <col min="4611" max="4611" width="12" style="111" customWidth="1"/>
    <col min="4612" max="4612" width="10.7109375" style="111" customWidth="1"/>
    <col min="4613" max="4613" width="13.140625" style="111" customWidth="1"/>
    <col min="4614" max="4614" width="10.28515625" style="111" customWidth="1"/>
    <col min="4615" max="4615" width="10.42578125" style="111" customWidth="1"/>
    <col min="4616" max="4616" width="3.42578125" style="111" customWidth="1"/>
    <col min="4617" max="4617" width="3.7109375" style="111" customWidth="1"/>
    <col min="4618" max="4618" width="5.140625" style="111" customWidth="1"/>
    <col min="4619" max="4619" width="7.7109375" style="111" customWidth="1"/>
    <col min="4620" max="4620" width="6.5703125" style="111" customWidth="1"/>
    <col min="4621" max="4621" width="6.42578125" style="111" customWidth="1"/>
    <col min="4622" max="4622" width="7.7109375" style="111" customWidth="1"/>
    <col min="4623" max="4623" width="9" style="111" customWidth="1"/>
    <col min="4624" max="4625" width="0" style="111" hidden="1" customWidth="1"/>
    <col min="4626" max="4626" width="8.7109375" style="111" customWidth="1"/>
    <col min="4627" max="4627" width="11" style="111" customWidth="1"/>
    <col min="4628" max="4864" width="9.140625" style="111"/>
    <col min="4865" max="4865" width="3.7109375" style="111" customWidth="1"/>
    <col min="4866" max="4866" width="11.7109375" style="111" customWidth="1"/>
    <col min="4867" max="4867" width="12" style="111" customWidth="1"/>
    <col min="4868" max="4868" width="10.7109375" style="111" customWidth="1"/>
    <col min="4869" max="4869" width="13.140625" style="111" customWidth="1"/>
    <col min="4870" max="4870" width="10.28515625" style="111" customWidth="1"/>
    <col min="4871" max="4871" width="10.42578125" style="111" customWidth="1"/>
    <col min="4872" max="4872" width="3.42578125" style="111" customWidth="1"/>
    <col min="4873" max="4873" width="3.7109375" style="111" customWidth="1"/>
    <col min="4874" max="4874" width="5.140625" style="111" customWidth="1"/>
    <col min="4875" max="4875" width="7.7109375" style="111" customWidth="1"/>
    <col min="4876" max="4876" width="6.5703125" style="111" customWidth="1"/>
    <col min="4877" max="4877" width="6.42578125" style="111" customWidth="1"/>
    <col min="4878" max="4878" width="7.7109375" style="111" customWidth="1"/>
    <col min="4879" max="4879" width="9" style="111" customWidth="1"/>
    <col min="4880" max="4881" width="0" style="111" hidden="1" customWidth="1"/>
    <col min="4882" max="4882" width="8.7109375" style="111" customWidth="1"/>
    <col min="4883" max="4883" width="11" style="111" customWidth="1"/>
    <col min="4884" max="5120" width="9.140625" style="111"/>
    <col min="5121" max="5121" width="3.7109375" style="111" customWidth="1"/>
    <col min="5122" max="5122" width="11.7109375" style="111" customWidth="1"/>
    <col min="5123" max="5123" width="12" style="111" customWidth="1"/>
    <col min="5124" max="5124" width="10.7109375" style="111" customWidth="1"/>
    <col min="5125" max="5125" width="13.140625" style="111" customWidth="1"/>
    <col min="5126" max="5126" width="10.28515625" style="111" customWidth="1"/>
    <col min="5127" max="5127" width="10.42578125" style="111" customWidth="1"/>
    <col min="5128" max="5128" width="3.42578125" style="111" customWidth="1"/>
    <col min="5129" max="5129" width="3.7109375" style="111" customWidth="1"/>
    <col min="5130" max="5130" width="5.140625" style="111" customWidth="1"/>
    <col min="5131" max="5131" width="7.7109375" style="111" customWidth="1"/>
    <col min="5132" max="5132" width="6.5703125" style="111" customWidth="1"/>
    <col min="5133" max="5133" width="6.42578125" style="111" customWidth="1"/>
    <col min="5134" max="5134" width="7.7109375" style="111" customWidth="1"/>
    <col min="5135" max="5135" width="9" style="111" customWidth="1"/>
    <col min="5136" max="5137" width="0" style="111" hidden="1" customWidth="1"/>
    <col min="5138" max="5138" width="8.7109375" style="111" customWidth="1"/>
    <col min="5139" max="5139" width="11" style="111" customWidth="1"/>
    <col min="5140" max="5376" width="9.140625" style="111"/>
    <col min="5377" max="5377" width="3.7109375" style="111" customWidth="1"/>
    <col min="5378" max="5378" width="11.7109375" style="111" customWidth="1"/>
    <col min="5379" max="5379" width="12" style="111" customWidth="1"/>
    <col min="5380" max="5380" width="10.7109375" style="111" customWidth="1"/>
    <col min="5381" max="5381" width="13.140625" style="111" customWidth="1"/>
    <col min="5382" max="5382" width="10.28515625" style="111" customWidth="1"/>
    <col min="5383" max="5383" width="10.42578125" style="111" customWidth="1"/>
    <col min="5384" max="5384" width="3.42578125" style="111" customWidth="1"/>
    <col min="5385" max="5385" width="3.7109375" style="111" customWidth="1"/>
    <col min="5386" max="5386" width="5.140625" style="111" customWidth="1"/>
    <col min="5387" max="5387" width="7.7109375" style="111" customWidth="1"/>
    <col min="5388" max="5388" width="6.5703125" style="111" customWidth="1"/>
    <col min="5389" max="5389" width="6.42578125" style="111" customWidth="1"/>
    <col min="5390" max="5390" width="7.7109375" style="111" customWidth="1"/>
    <col min="5391" max="5391" width="9" style="111" customWidth="1"/>
    <col min="5392" max="5393" width="0" style="111" hidden="1" customWidth="1"/>
    <col min="5394" max="5394" width="8.7109375" style="111" customWidth="1"/>
    <col min="5395" max="5395" width="11" style="111" customWidth="1"/>
    <col min="5396" max="5632" width="9.140625" style="111"/>
    <col min="5633" max="5633" width="3.7109375" style="111" customWidth="1"/>
    <col min="5634" max="5634" width="11.7109375" style="111" customWidth="1"/>
    <col min="5635" max="5635" width="12" style="111" customWidth="1"/>
    <col min="5636" max="5636" width="10.7109375" style="111" customWidth="1"/>
    <col min="5637" max="5637" width="13.140625" style="111" customWidth="1"/>
    <col min="5638" max="5638" width="10.28515625" style="111" customWidth="1"/>
    <col min="5639" max="5639" width="10.42578125" style="111" customWidth="1"/>
    <col min="5640" max="5640" width="3.42578125" style="111" customWidth="1"/>
    <col min="5641" max="5641" width="3.7109375" style="111" customWidth="1"/>
    <col min="5642" max="5642" width="5.140625" style="111" customWidth="1"/>
    <col min="5643" max="5643" width="7.7109375" style="111" customWidth="1"/>
    <col min="5644" max="5644" width="6.5703125" style="111" customWidth="1"/>
    <col min="5645" max="5645" width="6.42578125" style="111" customWidth="1"/>
    <col min="5646" max="5646" width="7.7109375" style="111" customWidth="1"/>
    <col min="5647" max="5647" width="9" style="111" customWidth="1"/>
    <col min="5648" max="5649" width="0" style="111" hidden="1" customWidth="1"/>
    <col min="5650" max="5650" width="8.7109375" style="111" customWidth="1"/>
    <col min="5651" max="5651" width="11" style="111" customWidth="1"/>
    <col min="5652" max="5888" width="9.140625" style="111"/>
    <col min="5889" max="5889" width="3.7109375" style="111" customWidth="1"/>
    <col min="5890" max="5890" width="11.7109375" style="111" customWidth="1"/>
    <col min="5891" max="5891" width="12" style="111" customWidth="1"/>
    <col min="5892" max="5892" width="10.7109375" style="111" customWidth="1"/>
    <col min="5893" max="5893" width="13.140625" style="111" customWidth="1"/>
    <col min="5894" max="5894" width="10.28515625" style="111" customWidth="1"/>
    <col min="5895" max="5895" width="10.42578125" style="111" customWidth="1"/>
    <col min="5896" max="5896" width="3.42578125" style="111" customWidth="1"/>
    <col min="5897" max="5897" width="3.7109375" style="111" customWidth="1"/>
    <col min="5898" max="5898" width="5.140625" style="111" customWidth="1"/>
    <col min="5899" max="5899" width="7.7109375" style="111" customWidth="1"/>
    <col min="5900" max="5900" width="6.5703125" style="111" customWidth="1"/>
    <col min="5901" max="5901" width="6.42578125" style="111" customWidth="1"/>
    <col min="5902" max="5902" width="7.7109375" style="111" customWidth="1"/>
    <col min="5903" max="5903" width="9" style="111" customWidth="1"/>
    <col min="5904" max="5905" width="0" style="111" hidden="1" customWidth="1"/>
    <col min="5906" max="5906" width="8.7109375" style="111" customWidth="1"/>
    <col min="5907" max="5907" width="11" style="111" customWidth="1"/>
    <col min="5908" max="6144" width="9.140625" style="111"/>
    <col min="6145" max="6145" width="3.7109375" style="111" customWidth="1"/>
    <col min="6146" max="6146" width="11.7109375" style="111" customWidth="1"/>
    <col min="6147" max="6147" width="12" style="111" customWidth="1"/>
    <col min="6148" max="6148" width="10.7109375" style="111" customWidth="1"/>
    <col min="6149" max="6149" width="13.140625" style="111" customWidth="1"/>
    <col min="6150" max="6150" width="10.28515625" style="111" customWidth="1"/>
    <col min="6151" max="6151" width="10.42578125" style="111" customWidth="1"/>
    <col min="6152" max="6152" width="3.42578125" style="111" customWidth="1"/>
    <col min="6153" max="6153" width="3.7109375" style="111" customWidth="1"/>
    <col min="6154" max="6154" width="5.140625" style="111" customWidth="1"/>
    <col min="6155" max="6155" width="7.7109375" style="111" customWidth="1"/>
    <col min="6156" max="6156" width="6.5703125" style="111" customWidth="1"/>
    <col min="6157" max="6157" width="6.42578125" style="111" customWidth="1"/>
    <col min="6158" max="6158" width="7.7109375" style="111" customWidth="1"/>
    <col min="6159" max="6159" width="9" style="111" customWidth="1"/>
    <col min="6160" max="6161" width="0" style="111" hidden="1" customWidth="1"/>
    <col min="6162" max="6162" width="8.7109375" style="111" customWidth="1"/>
    <col min="6163" max="6163" width="11" style="111" customWidth="1"/>
    <col min="6164" max="6400" width="9.140625" style="111"/>
    <col min="6401" max="6401" width="3.7109375" style="111" customWidth="1"/>
    <col min="6402" max="6402" width="11.7109375" style="111" customWidth="1"/>
    <col min="6403" max="6403" width="12" style="111" customWidth="1"/>
    <col min="6404" max="6404" width="10.7109375" style="111" customWidth="1"/>
    <col min="6405" max="6405" width="13.140625" style="111" customWidth="1"/>
    <col min="6406" max="6406" width="10.28515625" style="111" customWidth="1"/>
    <col min="6407" max="6407" width="10.42578125" style="111" customWidth="1"/>
    <col min="6408" max="6408" width="3.42578125" style="111" customWidth="1"/>
    <col min="6409" max="6409" width="3.7109375" style="111" customWidth="1"/>
    <col min="6410" max="6410" width="5.140625" style="111" customWidth="1"/>
    <col min="6411" max="6411" width="7.7109375" style="111" customWidth="1"/>
    <col min="6412" max="6412" width="6.5703125" style="111" customWidth="1"/>
    <col min="6413" max="6413" width="6.42578125" style="111" customWidth="1"/>
    <col min="6414" max="6414" width="7.7109375" style="111" customWidth="1"/>
    <col min="6415" max="6415" width="9" style="111" customWidth="1"/>
    <col min="6416" max="6417" width="0" style="111" hidden="1" customWidth="1"/>
    <col min="6418" max="6418" width="8.7109375" style="111" customWidth="1"/>
    <col min="6419" max="6419" width="11" style="111" customWidth="1"/>
    <col min="6420" max="6656" width="9.140625" style="111"/>
    <col min="6657" max="6657" width="3.7109375" style="111" customWidth="1"/>
    <col min="6658" max="6658" width="11.7109375" style="111" customWidth="1"/>
    <col min="6659" max="6659" width="12" style="111" customWidth="1"/>
    <col min="6660" max="6660" width="10.7109375" style="111" customWidth="1"/>
    <col min="6661" max="6661" width="13.140625" style="111" customWidth="1"/>
    <col min="6662" max="6662" width="10.28515625" style="111" customWidth="1"/>
    <col min="6663" max="6663" width="10.42578125" style="111" customWidth="1"/>
    <col min="6664" max="6664" width="3.42578125" style="111" customWidth="1"/>
    <col min="6665" max="6665" width="3.7109375" style="111" customWidth="1"/>
    <col min="6666" max="6666" width="5.140625" style="111" customWidth="1"/>
    <col min="6667" max="6667" width="7.7109375" style="111" customWidth="1"/>
    <col min="6668" max="6668" width="6.5703125" style="111" customWidth="1"/>
    <col min="6669" max="6669" width="6.42578125" style="111" customWidth="1"/>
    <col min="6670" max="6670" width="7.7109375" style="111" customWidth="1"/>
    <col min="6671" max="6671" width="9" style="111" customWidth="1"/>
    <col min="6672" max="6673" width="0" style="111" hidden="1" customWidth="1"/>
    <col min="6674" max="6674" width="8.7109375" style="111" customWidth="1"/>
    <col min="6675" max="6675" width="11" style="111" customWidth="1"/>
    <col min="6676" max="6912" width="9.140625" style="111"/>
    <col min="6913" max="6913" width="3.7109375" style="111" customWidth="1"/>
    <col min="6914" max="6914" width="11.7109375" style="111" customWidth="1"/>
    <col min="6915" max="6915" width="12" style="111" customWidth="1"/>
    <col min="6916" max="6916" width="10.7109375" style="111" customWidth="1"/>
    <col min="6917" max="6917" width="13.140625" style="111" customWidth="1"/>
    <col min="6918" max="6918" width="10.28515625" style="111" customWidth="1"/>
    <col min="6919" max="6919" width="10.42578125" style="111" customWidth="1"/>
    <col min="6920" max="6920" width="3.42578125" style="111" customWidth="1"/>
    <col min="6921" max="6921" width="3.7109375" style="111" customWidth="1"/>
    <col min="6922" max="6922" width="5.140625" style="111" customWidth="1"/>
    <col min="6923" max="6923" width="7.7109375" style="111" customWidth="1"/>
    <col min="6924" max="6924" width="6.5703125" style="111" customWidth="1"/>
    <col min="6925" max="6925" width="6.42578125" style="111" customWidth="1"/>
    <col min="6926" max="6926" width="7.7109375" style="111" customWidth="1"/>
    <col min="6927" max="6927" width="9" style="111" customWidth="1"/>
    <col min="6928" max="6929" width="0" style="111" hidden="1" customWidth="1"/>
    <col min="6930" max="6930" width="8.7109375" style="111" customWidth="1"/>
    <col min="6931" max="6931" width="11" style="111" customWidth="1"/>
    <col min="6932" max="7168" width="9.140625" style="111"/>
    <col min="7169" max="7169" width="3.7109375" style="111" customWidth="1"/>
    <col min="7170" max="7170" width="11.7109375" style="111" customWidth="1"/>
    <col min="7171" max="7171" width="12" style="111" customWidth="1"/>
    <col min="7172" max="7172" width="10.7109375" style="111" customWidth="1"/>
    <col min="7173" max="7173" width="13.140625" style="111" customWidth="1"/>
    <col min="7174" max="7174" width="10.28515625" style="111" customWidth="1"/>
    <col min="7175" max="7175" width="10.42578125" style="111" customWidth="1"/>
    <col min="7176" max="7176" width="3.42578125" style="111" customWidth="1"/>
    <col min="7177" max="7177" width="3.7109375" style="111" customWidth="1"/>
    <col min="7178" max="7178" width="5.140625" style="111" customWidth="1"/>
    <col min="7179" max="7179" width="7.7109375" style="111" customWidth="1"/>
    <col min="7180" max="7180" width="6.5703125" style="111" customWidth="1"/>
    <col min="7181" max="7181" width="6.42578125" style="111" customWidth="1"/>
    <col min="7182" max="7182" width="7.7109375" style="111" customWidth="1"/>
    <col min="7183" max="7183" width="9" style="111" customWidth="1"/>
    <col min="7184" max="7185" width="0" style="111" hidden="1" customWidth="1"/>
    <col min="7186" max="7186" width="8.7109375" style="111" customWidth="1"/>
    <col min="7187" max="7187" width="11" style="111" customWidth="1"/>
    <col min="7188" max="7424" width="9.140625" style="111"/>
    <col min="7425" max="7425" width="3.7109375" style="111" customWidth="1"/>
    <col min="7426" max="7426" width="11.7109375" style="111" customWidth="1"/>
    <col min="7427" max="7427" width="12" style="111" customWidth="1"/>
    <col min="7428" max="7428" width="10.7109375" style="111" customWidth="1"/>
    <col min="7429" max="7429" width="13.140625" style="111" customWidth="1"/>
    <col min="7430" max="7430" width="10.28515625" style="111" customWidth="1"/>
    <col min="7431" max="7431" width="10.42578125" style="111" customWidth="1"/>
    <col min="7432" max="7432" width="3.42578125" style="111" customWidth="1"/>
    <col min="7433" max="7433" width="3.7109375" style="111" customWidth="1"/>
    <col min="7434" max="7434" width="5.140625" style="111" customWidth="1"/>
    <col min="7435" max="7435" width="7.7109375" style="111" customWidth="1"/>
    <col min="7436" max="7436" width="6.5703125" style="111" customWidth="1"/>
    <col min="7437" max="7437" width="6.42578125" style="111" customWidth="1"/>
    <col min="7438" max="7438" width="7.7109375" style="111" customWidth="1"/>
    <col min="7439" max="7439" width="9" style="111" customWidth="1"/>
    <col min="7440" max="7441" width="0" style="111" hidden="1" customWidth="1"/>
    <col min="7442" max="7442" width="8.7109375" style="111" customWidth="1"/>
    <col min="7443" max="7443" width="11" style="111" customWidth="1"/>
    <col min="7444" max="7680" width="9.140625" style="111"/>
    <col min="7681" max="7681" width="3.7109375" style="111" customWidth="1"/>
    <col min="7682" max="7682" width="11.7109375" style="111" customWidth="1"/>
    <col min="7683" max="7683" width="12" style="111" customWidth="1"/>
    <col min="7684" max="7684" width="10.7109375" style="111" customWidth="1"/>
    <col min="7685" max="7685" width="13.140625" style="111" customWidth="1"/>
    <col min="7686" max="7686" width="10.28515625" style="111" customWidth="1"/>
    <col min="7687" max="7687" width="10.42578125" style="111" customWidth="1"/>
    <col min="7688" max="7688" width="3.42578125" style="111" customWidth="1"/>
    <col min="7689" max="7689" width="3.7109375" style="111" customWidth="1"/>
    <col min="7690" max="7690" width="5.140625" style="111" customWidth="1"/>
    <col min="7691" max="7691" width="7.7109375" style="111" customWidth="1"/>
    <col min="7692" max="7692" width="6.5703125" style="111" customWidth="1"/>
    <col min="7693" max="7693" width="6.42578125" style="111" customWidth="1"/>
    <col min="7694" max="7694" width="7.7109375" style="111" customWidth="1"/>
    <col min="7695" max="7695" width="9" style="111" customWidth="1"/>
    <col min="7696" max="7697" width="0" style="111" hidden="1" customWidth="1"/>
    <col min="7698" max="7698" width="8.7109375" style="111" customWidth="1"/>
    <col min="7699" max="7699" width="11" style="111" customWidth="1"/>
    <col min="7700" max="7936" width="9.140625" style="111"/>
    <col min="7937" max="7937" width="3.7109375" style="111" customWidth="1"/>
    <col min="7938" max="7938" width="11.7109375" style="111" customWidth="1"/>
    <col min="7939" max="7939" width="12" style="111" customWidth="1"/>
    <col min="7940" max="7940" width="10.7109375" style="111" customWidth="1"/>
    <col min="7941" max="7941" width="13.140625" style="111" customWidth="1"/>
    <col min="7942" max="7942" width="10.28515625" style="111" customWidth="1"/>
    <col min="7943" max="7943" width="10.42578125" style="111" customWidth="1"/>
    <col min="7944" max="7944" width="3.42578125" style="111" customWidth="1"/>
    <col min="7945" max="7945" width="3.7109375" style="111" customWidth="1"/>
    <col min="7946" max="7946" width="5.140625" style="111" customWidth="1"/>
    <col min="7947" max="7947" width="7.7109375" style="111" customWidth="1"/>
    <col min="7948" max="7948" width="6.5703125" style="111" customWidth="1"/>
    <col min="7949" max="7949" width="6.42578125" style="111" customWidth="1"/>
    <col min="7950" max="7950" width="7.7109375" style="111" customWidth="1"/>
    <col min="7951" max="7951" width="9" style="111" customWidth="1"/>
    <col min="7952" max="7953" width="0" style="111" hidden="1" customWidth="1"/>
    <col min="7954" max="7954" width="8.7109375" style="111" customWidth="1"/>
    <col min="7955" max="7955" width="11" style="111" customWidth="1"/>
    <col min="7956" max="8192" width="9.140625" style="111"/>
    <col min="8193" max="8193" width="3.7109375" style="111" customWidth="1"/>
    <col min="8194" max="8194" width="11.7109375" style="111" customWidth="1"/>
    <col min="8195" max="8195" width="12" style="111" customWidth="1"/>
    <col min="8196" max="8196" width="10.7109375" style="111" customWidth="1"/>
    <col min="8197" max="8197" width="13.140625" style="111" customWidth="1"/>
    <col min="8198" max="8198" width="10.28515625" style="111" customWidth="1"/>
    <col min="8199" max="8199" width="10.42578125" style="111" customWidth="1"/>
    <col min="8200" max="8200" width="3.42578125" style="111" customWidth="1"/>
    <col min="8201" max="8201" width="3.7109375" style="111" customWidth="1"/>
    <col min="8202" max="8202" width="5.140625" style="111" customWidth="1"/>
    <col min="8203" max="8203" width="7.7109375" style="111" customWidth="1"/>
    <col min="8204" max="8204" width="6.5703125" style="111" customWidth="1"/>
    <col min="8205" max="8205" width="6.42578125" style="111" customWidth="1"/>
    <col min="8206" max="8206" width="7.7109375" style="111" customWidth="1"/>
    <col min="8207" max="8207" width="9" style="111" customWidth="1"/>
    <col min="8208" max="8209" width="0" style="111" hidden="1" customWidth="1"/>
    <col min="8210" max="8210" width="8.7109375" style="111" customWidth="1"/>
    <col min="8211" max="8211" width="11" style="111" customWidth="1"/>
    <col min="8212" max="8448" width="9.140625" style="111"/>
    <col min="8449" max="8449" width="3.7109375" style="111" customWidth="1"/>
    <col min="8450" max="8450" width="11.7109375" style="111" customWidth="1"/>
    <col min="8451" max="8451" width="12" style="111" customWidth="1"/>
    <col min="8452" max="8452" width="10.7109375" style="111" customWidth="1"/>
    <col min="8453" max="8453" width="13.140625" style="111" customWidth="1"/>
    <col min="8454" max="8454" width="10.28515625" style="111" customWidth="1"/>
    <col min="8455" max="8455" width="10.42578125" style="111" customWidth="1"/>
    <col min="8456" max="8456" width="3.42578125" style="111" customWidth="1"/>
    <col min="8457" max="8457" width="3.7109375" style="111" customWidth="1"/>
    <col min="8458" max="8458" width="5.140625" style="111" customWidth="1"/>
    <col min="8459" max="8459" width="7.7109375" style="111" customWidth="1"/>
    <col min="8460" max="8460" width="6.5703125" style="111" customWidth="1"/>
    <col min="8461" max="8461" width="6.42578125" style="111" customWidth="1"/>
    <col min="8462" max="8462" width="7.7109375" style="111" customWidth="1"/>
    <col min="8463" max="8463" width="9" style="111" customWidth="1"/>
    <col min="8464" max="8465" width="0" style="111" hidden="1" customWidth="1"/>
    <col min="8466" max="8466" width="8.7109375" style="111" customWidth="1"/>
    <col min="8467" max="8467" width="11" style="111" customWidth="1"/>
    <col min="8468" max="8704" width="9.140625" style="111"/>
    <col min="8705" max="8705" width="3.7109375" style="111" customWidth="1"/>
    <col min="8706" max="8706" width="11.7109375" style="111" customWidth="1"/>
    <col min="8707" max="8707" width="12" style="111" customWidth="1"/>
    <col min="8708" max="8708" width="10.7109375" style="111" customWidth="1"/>
    <col min="8709" max="8709" width="13.140625" style="111" customWidth="1"/>
    <col min="8710" max="8710" width="10.28515625" style="111" customWidth="1"/>
    <col min="8711" max="8711" width="10.42578125" style="111" customWidth="1"/>
    <col min="8712" max="8712" width="3.42578125" style="111" customWidth="1"/>
    <col min="8713" max="8713" width="3.7109375" style="111" customWidth="1"/>
    <col min="8714" max="8714" width="5.140625" style="111" customWidth="1"/>
    <col min="8715" max="8715" width="7.7109375" style="111" customWidth="1"/>
    <col min="8716" max="8716" width="6.5703125" style="111" customWidth="1"/>
    <col min="8717" max="8717" width="6.42578125" style="111" customWidth="1"/>
    <col min="8718" max="8718" width="7.7109375" style="111" customWidth="1"/>
    <col min="8719" max="8719" width="9" style="111" customWidth="1"/>
    <col min="8720" max="8721" width="0" style="111" hidden="1" customWidth="1"/>
    <col min="8722" max="8722" width="8.7109375" style="111" customWidth="1"/>
    <col min="8723" max="8723" width="11" style="111" customWidth="1"/>
    <col min="8724" max="8960" width="9.140625" style="111"/>
    <col min="8961" max="8961" width="3.7109375" style="111" customWidth="1"/>
    <col min="8962" max="8962" width="11.7109375" style="111" customWidth="1"/>
    <col min="8963" max="8963" width="12" style="111" customWidth="1"/>
    <col min="8964" max="8964" width="10.7109375" style="111" customWidth="1"/>
    <col min="8965" max="8965" width="13.140625" style="111" customWidth="1"/>
    <col min="8966" max="8966" width="10.28515625" style="111" customWidth="1"/>
    <col min="8967" max="8967" width="10.42578125" style="111" customWidth="1"/>
    <col min="8968" max="8968" width="3.42578125" style="111" customWidth="1"/>
    <col min="8969" max="8969" width="3.7109375" style="111" customWidth="1"/>
    <col min="8970" max="8970" width="5.140625" style="111" customWidth="1"/>
    <col min="8971" max="8971" width="7.7109375" style="111" customWidth="1"/>
    <col min="8972" max="8972" width="6.5703125" style="111" customWidth="1"/>
    <col min="8973" max="8973" width="6.42578125" style="111" customWidth="1"/>
    <col min="8974" max="8974" width="7.7109375" style="111" customWidth="1"/>
    <col min="8975" max="8975" width="9" style="111" customWidth="1"/>
    <col min="8976" max="8977" width="0" style="111" hidden="1" customWidth="1"/>
    <col min="8978" max="8978" width="8.7109375" style="111" customWidth="1"/>
    <col min="8979" max="8979" width="11" style="111" customWidth="1"/>
    <col min="8980" max="9216" width="9.140625" style="111"/>
    <col min="9217" max="9217" width="3.7109375" style="111" customWidth="1"/>
    <col min="9218" max="9218" width="11.7109375" style="111" customWidth="1"/>
    <col min="9219" max="9219" width="12" style="111" customWidth="1"/>
    <col min="9220" max="9220" width="10.7109375" style="111" customWidth="1"/>
    <col min="9221" max="9221" width="13.140625" style="111" customWidth="1"/>
    <col min="9222" max="9222" width="10.28515625" style="111" customWidth="1"/>
    <col min="9223" max="9223" width="10.42578125" style="111" customWidth="1"/>
    <col min="9224" max="9224" width="3.42578125" style="111" customWidth="1"/>
    <col min="9225" max="9225" width="3.7109375" style="111" customWidth="1"/>
    <col min="9226" max="9226" width="5.140625" style="111" customWidth="1"/>
    <col min="9227" max="9227" width="7.7109375" style="111" customWidth="1"/>
    <col min="9228" max="9228" width="6.5703125" style="111" customWidth="1"/>
    <col min="9229" max="9229" width="6.42578125" style="111" customWidth="1"/>
    <col min="9230" max="9230" width="7.7109375" style="111" customWidth="1"/>
    <col min="9231" max="9231" width="9" style="111" customWidth="1"/>
    <col min="9232" max="9233" width="0" style="111" hidden="1" customWidth="1"/>
    <col min="9234" max="9234" width="8.7109375" style="111" customWidth="1"/>
    <col min="9235" max="9235" width="11" style="111" customWidth="1"/>
    <col min="9236" max="9472" width="9.140625" style="111"/>
    <col min="9473" max="9473" width="3.7109375" style="111" customWidth="1"/>
    <col min="9474" max="9474" width="11.7109375" style="111" customWidth="1"/>
    <col min="9475" max="9475" width="12" style="111" customWidth="1"/>
    <col min="9476" max="9476" width="10.7109375" style="111" customWidth="1"/>
    <col min="9477" max="9477" width="13.140625" style="111" customWidth="1"/>
    <col min="9478" max="9478" width="10.28515625" style="111" customWidth="1"/>
    <col min="9479" max="9479" width="10.42578125" style="111" customWidth="1"/>
    <col min="9480" max="9480" width="3.42578125" style="111" customWidth="1"/>
    <col min="9481" max="9481" width="3.7109375" style="111" customWidth="1"/>
    <col min="9482" max="9482" width="5.140625" style="111" customWidth="1"/>
    <col min="9483" max="9483" width="7.7109375" style="111" customWidth="1"/>
    <col min="9484" max="9484" width="6.5703125" style="111" customWidth="1"/>
    <col min="9485" max="9485" width="6.42578125" style="111" customWidth="1"/>
    <col min="9486" max="9486" width="7.7109375" style="111" customWidth="1"/>
    <col min="9487" max="9487" width="9" style="111" customWidth="1"/>
    <col min="9488" max="9489" width="0" style="111" hidden="1" customWidth="1"/>
    <col min="9490" max="9490" width="8.7109375" style="111" customWidth="1"/>
    <col min="9491" max="9491" width="11" style="111" customWidth="1"/>
    <col min="9492" max="9728" width="9.140625" style="111"/>
    <col min="9729" max="9729" width="3.7109375" style="111" customWidth="1"/>
    <col min="9730" max="9730" width="11.7109375" style="111" customWidth="1"/>
    <col min="9731" max="9731" width="12" style="111" customWidth="1"/>
    <col min="9732" max="9732" width="10.7109375" style="111" customWidth="1"/>
    <col min="9733" max="9733" width="13.140625" style="111" customWidth="1"/>
    <col min="9734" max="9734" width="10.28515625" style="111" customWidth="1"/>
    <col min="9735" max="9735" width="10.42578125" style="111" customWidth="1"/>
    <col min="9736" max="9736" width="3.42578125" style="111" customWidth="1"/>
    <col min="9737" max="9737" width="3.7109375" style="111" customWidth="1"/>
    <col min="9738" max="9738" width="5.140625" style="111" customWidth="1"/>
    <col min="9739" max="9739" width="7.7109375" style="111" customWidth="1"/>
    <col min="9740" max="9740" width="6.5703125" style="111" customWidth="1"/>
    <col min="9741" max="9741" width="6.42578125" style="111" customWidth="1"/>
    <col min="9742" max="9742" width="7.7109375" style="111" customWidth="1"/>
    <col min="9743" max="9743" width="9" style="111" customWidth="1"/>
    <col min="9744" max="9745" width="0" style="111" hidden="1" customWidth="1"/>
    <col min="9746" max="9746" width="8.7109375" style="111" customWidth="1"/>
    <col min="9747" max="9747" width="11" style="111" customWidth="1"/>
    <col min="9748" max="9984" width="9.140625" style="111"/>
    <col min="9985" max="9985" width="3.7109375" style="111" customWidth="1"/>
    <col min="9986" max="9986" width="11.7109375" style="111" customWidth="1"/>
    <col min="9987" max="9987" width="12" style="111" customWidth="1"/>
    <col min="9988" max="9988" width="10.7109375" style="111" customWidth="1"/>
    <col min="9989" max="9989" width="13.140625" style="111" customWidth="1"/>
    <col min="9990" max="9990" width="10.28515625" style="111" customWidth="1"/>
    <col min="9991" max="9991" width="10.42578125" style="111" customWidth="1"/>
    <col min="9992" max="9992" width="3.42578125" style="111" customWidth="1"/>
    <col min="9993" max="9993" width="3.7109375" style="111" customWidth="1"/>
    <col min="9994" max="9994" width="5.140625" style="111" customWidth="1"/>
    <col min="9995" max="9995" width="7.7109375" style="111" customWidth="1"/>
    <col min="9996" max="9996" width="6.5703125" style="111" customWidth="1"/>
    <col min="9997" max="9997" width="6.42578125" style="111" customWidth="1"/>
    <col min="9998" max="9998" width="7.7109375" style="111" customWidth="1"/>
    <col min="9999" max="9999" width="9" style="111" customWidth="1"/>
    <col min="10000" max="10001" width="0" style="111" hidden="1" customWidth="1"/>
    <col min="10002" max="10002" width="8.7109375" style="111" customWidth="1"/>
    <col min="10003" max="10003" width="11" style="111" customWidth="1"/>
    <col min="10004" max="10240" width="9.140625" style="111"/>
    <col min="10241" max="10241" width="3.7109375" style="111" customWidth="1"/>
    <col min="10242" max="10242" width="11.7109375" style="111" customWidth="1"/>
    <col min="10243" max="10243" width="12" style="111" customWidth="1"/>
    <col min="10244" max="10244" width="10.7109375" style="111" customWidth="1"/>
    <col min="10245" max="10245" width="13.140625" style="111" customWidth="1"/>
    <col min="10246" max="10246" width="10.28515625" style="111" customWidth="1"/>
    <col min="10247" max="10247" width="10.42578125" style="111" customWidth="1"/>
    <col min="10248" max="10248" width="3.42578125" style="111" customWidth="1"/>
    <col min="10249" max="10249" width="3.7109375" style="111" customWidth="1"/>
    <col min="10250" max="10250" width="5.140625" style="111" customWidth="1"/>
    <col min="10251" max="10251" width="7.7109375" style="111" customWidth="1"/>
    <col min="10252" max="10252" width="6.5703125" style="111" customWidth="1"/>
    <col min="10253" max="10253" width="6.42578125" style="111" customWidth="1"/>
    <col min="10254" max="10254" width="7.7109375" style="111" customWidth="1"/>
    <col min="10255" max="10255" width="9" style="111" customWidth="1"/>
    <col min="10256" max="10257" width="0" style="111" hidden="1" customWidth="1"/>
    <col min="10258" max="10258" width="8.7109375" style="111" customWidth="1"/>
    <col min="10259" max="10259" width="11" style="111" customWidth="1"/>
    <col min="10260" max="10496" width="9.140625" style="111"/>
    <col min="10497" max="10497" width="3.7109375" style="111" customWidth="1"/>
    <col min="10498" max="10498" width="11.7109375" style="111" customWidth="1"/>
    <col min="10499" max="10499" width="12" style="111" customWidth="1"/>
    <col min="10500" max="10500" width="10.7109375" style="111" customWidth="1"/>
    <col min="10501" max="10501" width="13.140625" style="111" customWidth="1"/>
    <col min="10502" max="10502" width="10.28515625" style="111" customWidth="1"/>
    <col min="10503" max="10503" width="10.42578125" style="111" customWidth="1"/>
    <col min="10504" max="10504" width="3.42578125" style="111" customWidth="1"/>
    <col min="10505" max="10505" width="3.7109375" style="111" customWidth="1"/>
    <col min="10506" max="10506" width="5.140625" style="111" customWidth="1"/>
    <col min="10507" max="10507" width="7.7109375" style="111" customWidth="1"/>
    <col min="10508" max="10508" width="6.5703125" style="111" customWidth="1"/>
    <col min="10509" max="10509" width="6.42578125" style="111" customWidth="1"/>
    <col min="10510" max="10510" width="7.7109375" style="111" customWidth="1"/>
    <col min="10511" max="10511" width="9" style="111" customWidth="1"/>
    <col min="10512" max="10513" width="0" style="111" hidden="1" customWidth="1"/>
    <col min="10514" max="10514" width="8.7109375" style="111" customWidth="1"/>
    <col min="10515" max="10515" width="11" style="111" customWidth="1"/>
    <col min="10516" max="10752" width="9.140625" style="111"/>
    <col min="10753" max="10753" width="3.7109375" style="111" customWidth="1"/>
    <col min="10754" max="10754" width="11.7109375" style="111" customWidth="1"/>
    <col min="10755" max="10755" width="12" style="111" customWidth="1"/>
    <col min="10756" max="10756" width="10.7109375" style="111" customWidth="1"/>
    <col min="10757" max="10757" width="13.140625" style="111" customWidth="1"/>
    <col min="10758" max="10758" width="10.28515625" style="111" customWidth="1"/>
    <col min="10759" max="10759" width="10.42578125" style="111" customWidth="1"/>
    <col min="10760" max="10760" width="3.42578125" style="111" customWidth="1"/>
    <col min="10761" max="10761" width="3.7109375" style="111" customWidth="1"/>
    <col min="10762" max="10762" width="5.140625" style="111" customWidth="1"/>
    <col min="10763" max="10763" width="7.7109375" style="111" customWidth="1"/>
    <col min="10764" max="10764" width="6.5703125" style="111" customWidth="1"/>
    <col min="10765" max="10765" width="6.42578125" style="111" customWidth="1"/>
    <col min="10766" max="10766" width="7.7109375" style="111" customWidth="1"/>
    <col min="10767" max="10767" width="9" style="111" customWidth="1"/>
    <col min="10768" max="10769" width="0" style="111" hidden="1" customWidth="1"/>
    <col min="10770" max="10770" width="8.7109375" style="111" customWidth="1"/>
    <col min="10771" max="10771" width="11" style="111" customWidth="1"/>
    <col min="10772" max="11008" width="9.140625" style="111"/>
    <col min="11009" max="11009" width="3.7109375" style="111" customWidth="1"/>
    <col min="11010" max="11010" width="11.7109375" style="111" customWidth="1"/>
    <col min="11011" max="11011" width="12" style="111" customWidth="1"/>
    <col min="11012" max="11012" width="10.7109375" style="111" customWidth="1"/>
    <col min="11013" max="11013" width="13.140625" style="111" customWidth="1"/>
    <col min="11014" max="11014" width="10.28515625" style="111" customWidth="1"/>
    <col min="11015" max="11015" width="10.42578125" style="111" customWidth="1"/>
    <col min="11016" max="11016" width="3.42578125" style="111" customWidth="1"/>
    <col min="11017" max="11017" width="3.7109375" style="111" customWidth="1"/>
    <col min="11018" max="11018" width="5.140625" style="111" customWidth="1"/>
    <col min="11019" max="11019" width="7.7109375" style="111" customWidth="1"/>
    <col min="11020" max="11020" width="6.5703125" style="111" customWidth="1"/>
    <col min="11021" max="11021" width="6.42578125" style="111" customWidth="1"/>
    <col min="11022" max="11022" width="7.7109375" style="111" customWidth="1"/>
    <col min="11023" max="11023" width="9" style="111" customWidth="1"/>
    <col min="11024" max="11025" width="0" style="111" hidden="1" customWidth="1"/>
    <col min="11026" max="11026" width="8.7109375" style="111" customWidth="1"/>
    <col min="11027" max="11027" width="11" style="111" customWidth="1"/>
    <col min="11028" max="11264" width="9.140625" style="111"/>
    <col min="11265" max="11265" width="3.7109375" style="111" customWidth="1"/>
    <col min="11266" max="11266" width="11.7109375" style="111" customWidth="1"/>
    <col min="11267" max="11267" width="12" style="111" customWidth="1"/>
    <col min="11268" max="11268" width="10.7109375" style="111" customWidth="1"/>
    <col min="11269" max="11269" width="13.140625" style="111" customWidth="1"/>
    <col min="11270" max="11270" width="10.28515625" style="111" customWidth="1"/>
    <col min="11271" max="11271" width="10.42578125" style="111" customWidth="1"/>
    <col min="11272" max="11272" width="3.42578125" style="111" customWidth="1"/>
    <col min="11273" max="11273" width="3.7109375" style="111" customWidth="1"/>
    <col min="11274" max="11274" width="5.140625" style="111" customWidth="1"/>
    <col min="11275" max="11275" width="7.7109375" style="111" customWidth="1"/>
    <col min="11276" max="11276" width="6.5703125" style="111" customWidth="1"/>
    <col min="11277" max="11277" width="6.42578125" style="111" customWidth="1"/>
    <col min="11278" max="11278" width="7.7109375" style="111" customWidth="1"/>
    <col min="11279" max="11279" width="9" style="111" customWidth="1"/>
    <col min="11280" max="11281" width="0" style="111" hidden="1" customWidth="1"/>
    <col min="11282" max="11282" width="8.7109375" style="111" customWidth="1"/>
    <col min="11283" max="11283" width="11" style="111" customWidth="1"/>
    <col min="11284" max="11520" width="9.140625" style="111"/>
    <col min="11521" max="11521" width="3.7109375" style="111" customWidth="1"/>
    <col min="11522" max="11522" width="11.7109375" style="111" customWidth="1"/>
    <col min="11523" max="11523" width="12" style="111" customWidth="1"/>
    <col min="11524" max="11524" width="10.7109375" style="111" customWidth="1"/>
    <col min="11525" max="11525" width="13.140625" style="111" customWidth="1"/>
    <col min="11526" max="11526" width="10.28515625" style="111" customWidth="1"/>
    <col min="11527" max="11527" width="10.42578125" style="111" customWidth="1"/>
    <col min="11528" max="11528" width="3.42578125" style="111" customWidth="1"/>
    <col min="11529" max="11529" width="3.7109375" style="111" customWidth="1"/>
    <col min="11530" max="11530" width="5.140625" style="111" customWidth="1"/>
    <col min="11531" max="11531" width="7.7109375" style="111" customWidth="1"/>
    <col min="11532" max="11532" width="6.5703125" style="111" customWidth="1"/>
    <col min="11533" max="11533" width="6.42578125" style="111" customWidth="1"/>
    <col min="11534" max="11534" width="7.7109375" style="111" customWidth="1"/>
    <col min="11535" max="11535" width="9" style="111" customWidth="1"/>
    <col min="11536" max="11537" width="0" style="111" hidden="1" customWidth="1"/>
    <col min="11538" max="11538" width="8.7109375" style="111" customWidth="1"/>
    <col min="11539" max="11539" width="11" style="111" customWidth="1"/>
    <col min="11540" max="11776" width="9.140625" style="111"/>
    <col min="11777" max="11777" width="3.7109375" style="111" customWidth="1"/>
    <col min="11778" max="11778" width="11.7109375" style="111" customWidth="1"/>
    <col min="11779" max="11779" width="12" style="111" customWidth="1"/>
    <col min="11780" max="11780" width="10.7109375" style="111" customWidth="1"/>
    <col min="11781" max="11781" width="13.140625" style="111" customWidth="1"/>
    <col min="11782" max="11782" width="10.28515625" style="111" customWidth="1"/>
    <col min="11783" max="11783" width="10.42578125" style="111" customWidth="1"/>
    <col min="11784" max="11784" width="3.42578125" style="111" customWidth="1"/>
    <col min="11785" max="11785" width="3.7109375" style="111" customWidth="1"/>
    <col min="11786" max="11786" width="5.140625" style="111" customWidth="1"/>
    <col min="11787" max="11787" width="7.7109375" style="111" customWidth="1"/>
    <col min="11788" max="11788" width="6.5703125" style="111" customWidth="1"/>
    <col min="11789" max="11789" width="6.42578125" style="111" customWidth="1"/>
    <col min="11790" max="11790" width="7.7109375" style="111" customWidth="1"/>
    <col min="11791" max="11791" width="9" style="111" customWidth="1"/>
    <col min="11792" max="11793" width="0" style="111" hidden="1" customWidth="1"/>
    <col min="11794" max="11794" width="8.7109375" style="111" customWidth="1"/>
    <col min="11795" max="11795" width="11" style="111" customWidth="1"/>
    <col min="11796" max="12032" width="9.140625" style="111"/>
    <col min="12033" max="12033" width="3.7109375" style="111" customWidth="1"/>
    <col min="12034" max="12034" width="11.7109375" style="111" customWidth="1"/>
    <col min="12035" max="12035" width="12" style="111" customWidth="1"/>
    <col min="12036" max="12036" width="10.7109375" style="111" customWidth="1"/>
    <col min="12037" max="12037" width="13.140625" style="111" customWidth="1"/>
    <col min="12038" max="12038" width="10.28515625" style="111" customWidth="1"/>
    <col min="12039" max="12039" width="10.42578125" style="111" customWidth="1"/>
    <col min="12040" max="12040" width="3.42578125" style="111" customWidth="1"/>
    <col min="12041" max="12041" width="3.7109375" style="111" customWidth="1"/>
    <col min="12042" max="12042" width="5.140625" style="111" customWidth="1"/>
    <col min="12043" max="12043" width="7.7109375" style="111" customWidth="1"/>
    <col min="12044" max="12044" width="6.5703125" style="111" customWidth="1"/>
    <col min="12045" max="12045" width="6.42578125" style="111" customWidth="1"/>
    <col min="12046" max="12046" width="7.7109375" style="111" customWidth="1"/>
    <col min="12047" max="12047" width="9" style="111" customWidth="1"/>
    <col min="12048" max="12049" width="0" style="111" hidden="1" customWidth="1"/>
    <col min="12050" max="12050" width="8.7109375" style="111" customWidth="1"/>
    <col min="12051" max="12051" width="11" style="111" customWidth="1"/>
    <col min="12052" max="12288" width="9.140625" style="111"/>
    <col min="12289" max="12289" width="3.7109375" style="111" customWidth="1"/>
    <col min="12290" max="12290" width="11.7109375" style="111" customWidth="1"/>
    <col min="12291" max="12291" width="12" style="111" customWidth="1"/>
    <col min="12292" max="12292" width="10.7109375" style="111" customWidth="1"/>
    <col min="12293" max="12293" width="13.140625" style="111" customWidth="1"/>
    <col min="12294" max="12294" width="10.28515625" style="111" customWidth="1"/>
    <col min="12295" max="12295" width="10.42578125" style="111" customWidth="1"/>
    <col min="12296" max="12296" width="3.42578125" style="111" customWidth="1"/>
    <col min="12297" max="12297" width="3.7109375" style="111" customWidth="1"/>
    <col min="12298" max="12298" width="5.140625" style="111" customWidth="1"/>
    <col min="12299" max="12299" width="7.7109375" style="111" customWidth="1"/>
    <col min="12300" max="12300" width="6.5703125" style="111" customWidth="1"/>
    <col min="12301" max="12301" width="6.42578125" style="111" customWidth="1"/>
    <col min="12302" max="12302" width="7.7109375" style="111" customWidth="1"/>
    <col min="12303" max="12303" width="9" style="111" customWidth="1"/>
    <col min="12304" max="12305" width="0" style="111" hidden="1" customWidth="1"/>
    <col min="12306" max="12306" width="8.7109375" style="111" customWidth="1"/>
    <col min="12307" max="12307" width="11" style="111" customWidth="1"/>
    <col min="12308" max="12544" width="9.140625" style="111"/>
    <col min="12545" max="12545" width="3.7109375" style="111" customWidth="1"/>
    <col min="12546" max="12546" width="11.7109375" style="111" customWidth="1"/>
    <col min="12547" max="12547" width="12" style="111" customWidth="1"/>
    <col min="12548" max="12548" width="10.7109375" style="111" customWidth="1"/>
    <col min="12549" max="12549" width="13.140625" style="111" customWidth="1"/>
    <col min="12550" max="12550" width="10.28515625" style="111" customWidth="1"/>
    <col min="12551" max="12551" width="10.42578125" style="111" customWidth="1"/>
    <col min="12552" max="12552" width="3.42578125" style="111" customWidth="1"/>
    <col min="12553" max="12553" width="3.7109375" style="111" customWidth="1"/>
    <col min="12554" max="12554" width="5.140625" style="111" customWidth="1"/>
    <col min="12555" max="12555" width="7.7109375" style="111" customWidth="1"/>
    <col min="12556" max="12556" width="6.5703125" style="111" customWidth="1"/>
    <col min="12557" max="12557" width="6.42578125" style="111" customWidth="1"/>
    <col min="12558" max="12558" width="7.7109375" style="111" customWidth="1"/>
    <col min="12559" max="12559" width="9" style="111" customWidth="1"/>
    <col min="12560" max="12561" width="0" style="111" hidden="1" customWidth="1"/>
    <col min="12562" max="12562" width="8.7109375" style="111" customWidth="1"/>
    <col min="12563" max="12563" width="11" style="111" customWidth="1"/>
    <col min="12564" max="12800" width="9.140625" style="111"/>
    <col min="12801" max="12801" width="3.7109375" style="111" customWidth="1"/>
    <col min="12802" max="12802" width="11.7109375" style="111" customWidth="1"/>
    <col min="12803" max="12803" width="12" style="111" customWidth="1"/>
    <col min="12804" max="12804" width="10.7109375" style="111" customWidth="1"/>
    <col min="12805" max="12805" width="13.140625" style="111" customWidth="1"/>
    <col min="12806" max="12806" width="10.28515625" style="111" customWidth="1"/>
    <col min="12807" max="12807" width="10.42578125" style="111" customWidth="1"/>
    <col min="12808" max="12808" width="3.42578125" style="111" customWidth="1"/>
    <col min="12809" max="12809" width="3.7109375" style="111" customWidth="1"/>
    <col min="12810" max="12810" width="5.140625" style="111" customWidth="1"/>
    <col min="12811" max="12811" width="7.7109375" style="111" customWidth="1"/>
    <col min="12812" max="12812" width="6.5703125" style="111" customWidth="1"/>
    <col min="12813" max="12813" width="6.42578125" style="111" customWidth="1"/>
    <col min="12814" max="12814" width="7.7109375" style="111" customWidth="1"/>
    <col min="12815" max="12815" width="9" style="111" customWidth="1"/>
    <col min="12816" max="12817" width="0" style="111" hidden="1" customWidth="1"/>
    <col min="12818" max="12818" width="8.7109375" style="111" customWidth="1"/>
    <col min="12819" max="12819" width="11" style="111" customWidth="1"/>
    <col min="12820" max="13056" width="9.140625" style="111"/>
    <col min="13057" max="13057" width="3.7109375" style="111" customWidth="1"/>
    <col min="13058" max="13058" width="11.7109375" style="111" customWidth="1"/>
    <col min="13059" max="13059" width="12" style="111" customWidth="1"/>
    <col min="13060" max="13060" width="10.7109375" style="111" customWidth="1"/>
    <col min="13061" max="13061" width="13.140625" style="111" customWidth="1"/>
    <col min="13062" max="13062" width="10.28515625" style="111" customWidth="1"/>
    <col min="13063" max="13063" width="10.42578125" style="111" customWidth="1"/>
    <col min="13064" max="13064" width="3.42578125" style="111" customWidth="1"/>
    <col min="13065" max="13065" width="3.7109375" style="111" customWidth="1"/>
    <col min="13066" max="13066" width="5.140625" style="111" customWidth="1"/>
    <col min="13067" max="13067" width="7.7109375" style="111" customWidth="1"/>
    <col min="13068" max="13068" width="6.5703125" style="111" customWidth="1"/>
    <col min="13069" max="13069" width="6.42578125" style="111" customWidth="1"/>
    <col min="13070" max="13070" width="7.7109375" style="111" customWidth="1"/>
    <col min="13071" max="13071" width="9" style="111" customWidth="1"/>
    <col min="13072" max="13073" width="0" style="111" hidden="1" customWidth="1"/>
    <col min="13074" max="13074" width="8.7109375" style="111" customWidth="1"/>
    <col min="13075" max="13075" width="11" style="111" customWidth="1"/>
    <col min="13076" max="13312" width="9.140625" style="111"/>
    <col min="13313" max="13313" width="3.7109375" style="111" customWidth="1"/>
    <col min="13314" max="13314" width="11.7109375" style="111" customWidth="1"/>
    <col min="13315" max="13315" width="12" style="111" customWidth="1"/>
    <col min="13316" max="13316" width="10.7109375" style="111" customWidth="1"/>
    <col min="13317" max="13317" width="13.140625" style="111" customWidth="1"/>
    <col min="13318" max="13318" width="10.28515625" style="111" customWidth="1"/>
    <col min="13319" max="13319" width="10.42578125" style="111" customWidth="1"/>
    <col min="13320" max="13320" width="3.42578125" style="111" customWidth="1"/>
    <col min="13321" max="13321" width="3.7109375" style="111" customWidth="1"/>
    <col min="13322" max="13322" width="5.140625" style="111" customWidth="1"/>
    <col min="13323" max="13323" width="7.7109375" style="111" customWidth="1"/>
    <col min="13324" max="13324" width="6.5703125" style="111" customWidth="1"/>
    <col min="13325" max="13325" width="6.42578125" style="111" customWidth="1"/>
    <col min="13326" max="13326" width="7.7109375" style="111" customWidth="1"/>
    <col min="13327" max="13327" width="9" style="111" customWidth="1"/>
    <col min="13328" max="13329" width="0" style="111" hidden="1" customWidth="1"/>
    <col min="13330" max="13330" width="8.7109375" style="111" customWidth="1"/>
    <col min="13331" max="13331" width="11" style="111" customWidth="1"/>
    <col min="13332" max="13568" width="9.140625" style="111"/>
    <col min="13569" max="13569" width="3.7109375" style="111" customWidth="1"/>
    <col min="13570" max="13570" width="11.7109375" style="111" customWidth="1"/>
    <col min="13571" max="13571" width="12" style="111" customWidth="1"/>
    <col min="13572" max="13572" width="10.7109375" style="111" customWidth="1"/>
    <col min="13573" max="13573" width="13.140625" style="111" customWidth="1"/>
    <col min="13574" max="13574" width="10.28515625" style="111" customWidth="1"/>
    <col min="13575" max="13575" width="10.42578125" style="111" customWidth="1"/>
    <col min="13576" max="13576" width="3.42578125" style="111" customWidth="1"/>
    <col min="13577" max="13577" width="3.7109375" style="111" customWidth="1"/>
    <col min="13578" max="13578" width="5.140625" style="111" customWidth="1"/>
    <col min="13579" max="13579" width="7.7109375" style="111" customWidth="1"/>
    <col min="13580" max="13580" width="6.5703125" style="111" customWidth="1"/>
    <col min="13581" max="13581" width="6.42578125" style="111" customWidth="1"/>
    <col min="13582" max="13582" width="7.7109375" style="111" customWidth="1"/>
    <col min="13583" max="13583" width="9" style="111" customWidth="1"/>
    <col min="13584" max="13585" width="0" style="111" hidden="1" customWidth="1"/>
    <col min="13586" max="13586" width="8.7109375" style="111" customWidth="1"/>
    <col min="13587" max="13587" width="11" style="111" customWidth="1"/>
    <col min="13588" max="13824" width="9.140625" style="111"/>
    <col min="13825" max="13825" width="3.7109375" style="111" customWidth="1"/>
    <col min="13826" max="13826" width="11.7109375" style="111" customWidth="1"/>
    <col min="13827" max="13827" width="12" style="111" customWidth="1"/>
    <col min="13828" max="13828" width="10.7109375" style="111" customWidth="1"/>
    <col min="13829" max="13829" width="13.140625" style="111" customWidth="1"/>
    <col min="13830" max="13830" width="10.28515625" style="111" customWidth="1"/>
    <col min="13831" max="13831" width="10.42578125" style="111" customWidth="1"/>
    <col min="13832" max="13832" width="3.42578125" style="111" customWidth="1"/>
    <col min="13833" max="13833" width="3.7109375" style="111" customWidth="1"/>
    <col min="13834" max="13834" width="5.140625" style="111" customWidth="1"/>
    <col min="13835" max="13835" width="7.7109375" style="111" customWidth="1"/>
    <col min="13836" max="13836" width="6.5703125" style="111" customWidth="1"/>
    <col min="13837" max="13837" width="6.42578125" style="111" customWidth="1"/>
    <col min="13838" max="13838" width="7.7109375" style="111" customWidth="1"/>
    <col min="13839" max="13839" width="9" style="111" customWidth="1"/>
    <col min="13840" max="13841" width="0" style="111" hidden="1" customWidth="1"/>
    <col min="13842" max="13842" width="8.7109375" style="111" customWidth="1"/>
    <col min="13843" max="13843" width="11" style="111" customWidth="1"/>
    <col min="13844" max="14080" width="9.140625" style="111"/>
    <col min="14081" max="14081" width="3.7109375" style="111" customWidth="1"/>
    <col min="14082" max="14082" width="11.7109375" style="111" customWidth="1"/>
    <col min="14083" max="14083" width="12" style="111" customWidth="1"/>
    <col min="14084" max="14084" width="10.7109375" style="111" customWidth="1"/>
    <col min="14085" max="14085" width="13.140625" style="111" customWidth="1"/>
    <col min="14086" max="14086" width="10.28515625" style="111" customWidth="1"/>
    <col min="14087" max="14087" width="10.42578125" style="111" customWidth="1"/>
    <col min="14088" max="14088" width="3.42578125" style="111" customWidth="1"/>
    <col min="14089" max="14089" width="3.7109375" style="111" customWidth="1"/>
    <col min="14090" max="14090" width="5.140625" style="111" customWidth="1"/>
    <col min="14091" max="14091" width="7.7109375" style="111" customWidth="1"/>
    <col min="14092" max="14092" width="6.5703125" style="111" customWidth="1"/>
    <col min="14093" max="14093" width="6.42578125" style="111" customWidth="1"/>
    <col min="14094" max="14094" width="7.7109375" style="111" customWidth="1"/>
    <col min="14095" max="14095" width="9" style="111" customWidth="1"/>
    <col min="14096" max="14097" width="0" style="111" hidden="1" customWidth="1"/>
    <col min="14098" max="14098" width="8.7109375" style="111" customWidth="1"/>
    <col min="14099" max="14099" width="11" style="111" customWidth="1"/>
    <col min="14100" max="14336" width="9.140625" style="111"/>
    <col min="14337" max="14337" width="3.7109375" style="111" customWidth="1"/>
    <col min="14338" max="14338" width="11.7109375" style="111" customWidth="1"/>
    <col min="14339" max="14339" width="12" style="111" customWidth="1"/>
    <col min="14340" max="14340" width="10.7109375" style="111" customWidth="1"/>
    <col min="14341" max="14341" width="13.140625" style="111" customWidth="1"/>
    <col min="14342" max="14342" width="10.28515625" style="111" customWidth="1"/>
    <col min="14343" max="14343" width="10.42578125" style="111" customWidth="1"/>
    <col min="14344" max="14344" width="3.42578125" style="111" customWidth="1"/>
    <col min="14345" max="14345" width="3.7109375" style="111" customWidth="1"/>
    <col min="14346" max="14346" width="5.140625" style="111" customWidth="1"/>
    <col min="14347" max="14347" width="7.7109375" style="111" customWidth="1"/>
    <col min="14348" max="14348" width="6.5703125" style="111" customWidth="1"/>
    <col min="14349" max="14349" width="6.42578125" style="111" customWidth="1"/>
    <col min="14350" max="14350" width="7.7109375" style="111" customWidth="1"/>
    <col min="14351" max="14351" width="9" style="111" customWidth="1"/>
    <col min="14352" max="14353" width="0" style="111" hidden="1" customWidth="1"/>
    <col min="14354" max="14354" width="8.7109375" style="111" customWidth="1"/>
    <col min="14355" max="14355" width="11" style="111" customWidth="1"/>
    <col min="14356" max="14592" width="9.140625" style="111"/>
    <col min="14593" max="14593" width="3.7109375" style="111" customWidth="1"/>
    <col min="14594" max="14594" width="11.7109375" style="111" customWidth="1"/>
    <col min="14595" max="14595" width="12" style="111" customWidth="1"/>
    <col min="14596" max="14596" width="10.7109375" style="111" customWidth="1"/>
    <col min="14597" max="14597" width="13.140625" style="111" customWidth="1"/>
    <col min="14598" max="14598" width="10.28515625" style="111" customWidth="1"/>
    <col min="14599" max="14599" width="10.42578125" style="111" customWidth="1"/>
    <col min="14600" max="14600" width="3.42578125" style="111" customWidth="1"/>
    <col min="14601" max="14601" width="3.7109375" style="111" customWidth="1"/>
    <col min="14602" max="14602" width="5.140625" style="111" customWidth="1"/>
    <col min="14603" max="14603" width="7.7109375" style="111" customWidth="1"/>
    <col min="14604" max="14604" width="6.5703125" style="111" customWidth="1"/>
    <col min="14605" max="14605" width="6.42578125" style="111" customWidth="1"/>
    <col min="14606" max="14606" width="7.7109375" style="111" customWidth="1"/>
    <col min="14607" max="14607" width="9" style="111" customWidth="1"/>
    <col min="14608" max="14609" width="0" style="111" hidden="1" customWidth="1"/>
    <col min="14610" max="14610" width="8.7109375" style="111" customWidth="1"/>
    <col min="14611" max="14611" width="11" style="111" customWidth="1"/>
    <col min="14612" max="14848" width="9.140625" style="111"/>
    <col min="14849" max="14849" width="3.7109375" style="111" customWidth="1"/>
    <col min="14850" max="14850" width="11.7109375" style="111" customWidth="1"/>
    <col min="14851" max="14851" width="12" style="111" customWidth="1"/>
    <col min="14852" max="14852" width="10.7109375" style="111" customWidth="1"/>
    <col min="14853" max="14853" width="13.140625" style="111" customWidth="1"/>
    <col min="14854" max="14854" width="10.28515625" style="111" customWidth="1"/>
    <col min="14855" max="14855" width="10.42578125" style="111" customWidth="1"/>
    <col min="14856" max="14856" width="3.42578125" style="111" customWidth="1"/>
    <col min="14857" max="14857" width="3.7109375" style="111" customWidth="1"/>
    <col min="14858" max="14858" width="5.140625" style="111" customWidth="1"/>
    <col min="14859" max="14859" width="7.7109375" style="111" customWidth="1"/>
    <col min="14860" max="14860" width="6.5703125" style="111" customWidth="1"/>
    <col min="14861" max="14861" width="6.42578125" style="111" customWidth="1"/>
    <col min="14862" max="14862" width="7.7109375" style="111" customWidth="1"/>
    <col min="14863" max="14863" width="9" style="111" customWidth="1"/>
    <col min="14864" max="14865" width="0" style="111" hidden="1" customWidth="1"/>
    <col min="14866" max="14866" width="8.7109375" style="111" customWidth="1"/>
    <col min="14867" max="14867" width="11" style="111" customWidth="1"/>
    <col min="14868" max="15104" width="9.140625" style="111"/>
    <col min="15105" max="15105" width="3.7109375" style="111" customWidth="1"/>
    <col min="15106" max="15106" width="11.7109375" style="111" customWidth="1"/>
    <col min="15107" max="15107" width="12" style="111" customWidth="1"/>
    <col min="15108" max="15108" width="10.7109375" style="111" customWidth="1"/>
    <col min="15109" max="15109" width="13.140625" style="111" customWidth="1"/>
    <col min="15110" max="15110" width="10.28515625" style="111" customWidth="1"/>
    <col min="15111" max="15111" width="10.42578125" style="111" customWidth="1"/>
    <col min="15112" max="15112" width="3.42578125" style="111" customWidth="1"/>
    <col min="15113" max="15113" width="3.7109375" style="111" customWidth="1"/>
    <col min="15114" max="15114" width="5.140625" style="111" customWidth="1"/>
    <col min="15115" max="15115" width="7.7109375" style="111" customWidth="1"/>
    <col min="15116" max="15116" width="6.5703125" style="111" customWidth="1"/>
    <col min="15117" max="15117" width="6.42578125" style="111" customWidth="1"/>
    <col min="15118" max="15118" width="7.7109375" style="111" customWidth="1"/>
    <col min="15119" max="15119" width="9" style="111" customWidth="1"/>
    <col min="15120" max="15121" width="0" style="111" hidden="1" customWidth="1"/>
    <col min="15122" max="15122" width="8.7109375" style="111" customWidth="1"/>
    <col min="15123" max="15123" width="11" style="111" customWidth="1"/>
    <col min="15124" max="15360" width="9.140625" style="111"/>
    <col min="15361" max="15361" width="3.7109375" style="111" customWidth="1"/>
    <col min="15362" max="15362" width="11.7109375" style="111" customWidth="1"/>
    <col min="15363" max="15363" width="12" style="111" customWidth="1"/>
    <col min="15364" max="15364" width="10.7109375" style="111" customWidth="1"/>
    <col min="15365" max="15365" width="13.140625" style="111" customWidth="1"/>
    <col min="15366" max="15366" width="10.28515625" style="111" customWidth="1"/>
    <col min="15367" max="15367" width="10.42578125" style="111" customWidth="1"/>
    <col min="15368" max="15368" width="3.42578125" style="111" customWidth="1"/>
    <col min="15369" max="15369" width="3.7109375" style="111" customWidth="1"/>
    <col min="15370" max="15370" width="5.140625" style="111" customWidth="1"/>
    <col min="15371" max="15371" width="7.7109375" style="111" customWidth="1"/>
    <col min="15372" max="15372" width="6.5703125" style="111" customWidth="1"/>
    <col min="15373" max="15373" width="6.42578125" style="111" customWidth="1"/>
    <col min="15374" max="15374" width="7.7109375" style="111" customWidth="1"/>
    <col min="15375" max="15375" width="9" style="111" customWidth="1"/>
    <col min="15376" max="15377" width="0" style="111" hidden="1" customWidth="1"/>
    <col min="15378" max="15378" width="8.7109375" style="111" customWidth="1"/>
    <col min="15379" max="15379" width="11" style="111" customWidth="1"/>
    <col min="15380" max="15616" width="9.140625" style="111"/>
    <col min="15617" max="15617" width="3.7109375" style="111" customWidth="1"/>
    <col min="15618" max="15618" width="11.7109375" style="111" customWidth="1"/>
    <col min="15619" max="15619" width="12" style="111" customWidth="1"/>
    <col min="15620" max="15620" width="10.7109375" style="111" customWidth="1"/>
    <col min="15621" max="15621" width="13.140625" style="111" customWidth="1"/>
    <col min="15622" max="15622" width="10.28515625" style="111" customWidth="1"/>
    <col min="15623" max="15623" width="10.42578125" style="111" customWidth="1"/>
    <col min="15624" max="15624" width="3.42578125" style="111" customWidth="1"/>
    <col min="15625" max="15625" width="3.7109375" style="111" customWidth="1"/>
    <col min="15626" max="15626" width="5.140625" style="111" customWidth="1"/>
    <col min="15627" max="15627" width="7.7109375" style="111" customWidth="1"/>
    <col min="15628" max="15628" width="6.5703125" style="111" customWidth="1"/>
    <col min="15629" max="15629" width="6.42578125" style="111" customWidth="1"/>
    <col min="15630" max="15630" width="7.7109375" style="111" customWidth="1"/>
    <col min="15631" max="15631" width="9" style="111" customWidth="1"/>
    <col min="15632" max="15633" width="0" style="111" hidden="1" customWidth="1"/>
    <col min="15634" max="15634" width="8.7109375" style="111" customWidth="1"/>
    <col min="15635" max="15635" width="11" style="111" customWidth="1"/>
    <col min="15636" max="15872" width="9.140625" style="111"/>
    <col min="15873" max="15873" width="3.7109375" style="111" customWidth="1"/>
    <col min="15874" max="15874" width="11.7109375" style="111" customWidth="1"/>
    <col min="15875" max="15875" width="12" style="111" customWidth="1"/>
    <col min="15876" max="15876" width="10.7109375" style="111" customWidth="1"/>
    <col min="15877" max="15877" width="13.140625" style="111" customWidth="1"/>
    <col min="15878" max="15878" width="10.28515625" style="111" customWidth="1"/>
    <col min="15879" max="15879" width="10.42578125" style="111" customWidth="1"/>
    <col min="15880" max="15880" width="3.42578125" style="111" customWidth="1"/>
    <col min="15881" max="15881" width="3.7109375" style="111" customWidth="1"/>
    <col min="15882" max="15882" width="5.140625" style="111" customWidth="1"/>
    <col min="15883" max="15883" width="7.7109375" style="111" customWidth="1"/>
    <col min="15884" max="15884" width="6.5703125" style="111" customWidth="1"/>
    <col min="15885" max="15885" width="6.42578125" style="111" customWidth="1"/>
    <col min="15886" max="15886" width="7.7109375" style="111" customWidth="1"/>
    <col min="15887" max="15887" width="9" style="111" customWidth="1"/>
    <col min="15888" max="15889" width="0" style="111" hidden="1" customWidth="1"/>
    <col min="15890" max="15890" width="8.7109375" style="111" customWidth="1"/>
    <col min="15891" max="15891" width="11" style="111" customWidth="1"/>
    <col min="15892" max="16128" width="9.140625" style="111"/>
    <col min="16129" max="16129" width="3.7109375" style="111" customWidth="1"/>
    <col min="16130" max="16130" width="11.7109375" style="111" customWidth="1"/>
    <col min="16131" max="16131" width="12" style="111" customWidth="1"/>
    <col min="16132" max="16132" width="10.7109375" style="111" customWidth="1"/>
    <col min="16133" max="16133" width="13.140625" style="111" customWidth="1"/>
    <col min="16134" max="16134" width="10.28515625" style="111" customWidth="1"/>
    <col min="16135" max="16135" width="10.42578125" style="111" customWidth="1"/>
    <col min="16136" max="16136" width="3.42578125" style="111" customWidth="1"/>
    <col min="16137" max="16137" width="3.7109375" style="111" customWidth="1"/>
    <col min="16138" max="16138" width="5.140625" style="111" customWidth="1"/>
    <col min="16139" max="16139" width="7.7109375" style="111" customWidth="1"/>
    <col min="16140" max="16140" width="6.5703125" style="111" customWidth="1"/>
    <col min="16141" max="16141" width="6.42578125" style="111" customWidth="1"/>
    <col min="16142" max="16142" width="7.7109375" style="111" customWidth="1"/>
    <col min="16143" max="16143" width="9" style="111" customWidth="1"/>
    <col min="16144" max="16145" width="0" style="111" hidden="1" customWidth="1"/>
    <col min="16146" max="16146" width="8.7109375" style="111" customWidth="1"/>
    <col min="16147" max="16147" width="11" style="111" customWidth="1"/>
    <col min="16148" max="16384" width="9.140625" style="111"/>
  </cols>
  <sheetData>
    <row r="1" spans="1:22" s="108" customFormat="1" ht="13.5" customHeight="1" x14ac:dyDescent="0.25">
      <c r="A1" s="365" t="s">
        <v>60</v>
      </c>
      <c r="B1" s="366"/>
      <c r="C1" s="366"/>
      <c r="D1" s="366"/>
      <c r="E1" s="366"/>
      <c r="F1" s="366"/>
      <c r="G1" s="366"/>
      <c r="H1" s="369"/>
      <c r="I1" s="369"/>
      <c r="J1" s="369"/>
      <c r="K1" s="369"/>
      <c r="L1" s="369"/>
      <c r="M1" s="369"/>
      <c r="N1" s="107"/>
      <c r="O1" s="370" t="s">
        <v>61</v>
      </c>
      <c r="P1" s="371"/>
      <c r="Q1" s="371"/>
      <c r="R1" s="371"/>
      <c r="S1" s="372"/>
    </row>
    <row r="2" spans="1:22" s="108" customFormat="1" ht="23.25" customHeight="1" thickBot="1" x14ac:dyDescent="0.25">
      <c r="A2" s="367"/>
      <c r="B2" s="368"/>
      <c r="C2" s="368"/>
      <c r="D2" s="368"/>
      <c r="E2" s="368"/>
      <c r="F2" s="368"/>
      <c r="G2" s="368"/>
      <c r="H2" s="109"/>
      <c r="I2" s="109"/>
      <c r="J2" s="109"/>
      <c r="K2" s="109"/>
      <c r="L2" s="109"/>
      <c r="M2" s="109"/>
      <c r="N2" s="110"/>
      <c r="O2" s="373" t="s">
        <v>62</v>
      </c>
      <c r="P2" s="373"/>
      <c r="Q2" s="373"/>
      <c r="R2" s="373"/>
      <c r="S2" s="374"/>
    </row>
    <row r="3" spans="1:22" ht="15.75" customHeight="1" x14ac:dyDescent="0.25">
      <c r="A3" s="375" t="s">
        <v>4584</v>
      </c>
      <c r="B3" s="376"/>
      <c r="C3" s="376"/>
      <c r="D3" s="376"/>
      <c r="E3" s="376"/>
      <c r="F3" s="376"/>
      <c r="G3" s="376"/>
      <c r="H3" s="377" t="s">
        <v>63</v>
      </c>
      <c r="I3" s="378"/>
      <c r="J3" s="378"/>
      <c r="K3" s="378"/>
      <c r="L3" s="378"/>
      <c r="M3" s="378"/>
      <c r="N3" s="378"/>
      <c r="O3" s="378"/>
      <c r="P3" s="378"/>
      <c r="Q3" s="378"/>
      <c r="R3" s="378"/>
      <c r="S3" s="379"/>
    </row>
    <row r="4" spans="1:22" ht="11.25" customHeight="1" x14ac:dyDescent="0.2">
      <c r="A4" s="380" t="s">
        <v>64</v>
      </c>
      <c r="B4" s="381"/>
      <c r="C4" s="381"/>
      <c r="D4" s="381"/>
      <c r="E4" s="381"/>
      <c r="F4" s="381"/>
      <c r="G4" s="381"/>
      <c r="H4" s="382" t="s">
        <v>65</v>
      </c>
      <c r="I4" s="383"/>
      <c r="J4" s="384"/>
      <c r="K4" s="388"/>
      <c r="L4" s="388"/>
      <c r="M4" s="388"/>
      <c r="N4" s="390" t="s">
        <v>66</v>
      </c>
      <c r="O4" s="393" t="s">
        <v>67</v>
      </c>
      <c r="P4" s="355" t="s">
        <v>7</v>
      </c>
      <c r="Q4" s="356"/>
      <c r="R4" s="356"/>
      <c r="S4" s="357"/>
    </row>
    <row r="5" spans="1:22" s="108" customFormat="1" ht="7.5" customHeight="1" x14ac:dyDescent="0.2">
      <c r="A5" s="361"/>
      <c r="B5" s="362"/>
      <c r="C5" s="362"/>
      <c r="D5" s="362"/>
      <c r="E5" s="362"/>
      <c r="F5" s="362"/>
      <c r="G5" s="362"/>
      <c r="H5" s="385"/>
      <c r="I5" s="386"/>
      <c r="J5" s="387"/>
      <c r="K5" s="389"/>
      <c r="L5" s="389"/>
      <c r="M5" s="389"/>
      <c r="N5" s="391"/>
      <c r="O5" s="394"/>
      <c r="P5" s="358"/>
      <c r="Q5" s="359"/>
      <c r="R5" s="359"/>
      <c r="S5" s="360"/>
    </row>
    <row r="6" spans="1:22" s="108" customFormat="1" ht="16.5" customHeight="1" x14ac:dyDescent="0.2">
      <c r="A6" s="363" t="s">
        <v>4559</v>
      </c>
      <c r="B6" s="364"/>
      <c r="C6" s="364"/>
      <c r="D6" s="364"/>
      <c r="E6" s="364"/>
      <c r="F6" s="364"/>
      <c r="G6" s="364"/>
      <c r="H6" s="112" t="s">
        <v>18</v>
      </c>
      <c r="I6" s="113"/>
      <c r="J6" s="114"/>
      <c r="K6" s="115"/>
      <c r="L6" s="115"/>
      <c r="M6" s="116"/>
      <c r="N6" s="392"/>
      <c r="O6" s="395"/>
      <c r="P6" s="117"/>
      <c r="Q6" s="117"/>
      <c r="R6" s="117"/>
      <c r="S6" s="118"/>
    </row>
    <row r="7" spans="1:22" s="108" customFormat="1" ht="15.75" customHeight="1" thickBot="1" x14ac:dyDescent="0.3">
      <c r="A7" s="396" t="s">
        <v>20</v>
      </c>
      <c r="B7" s="397"/>
      <c r="C7" s="119"/>
      <c r="D7" s="398"/>
      <c r="E7" s="399"/>
      <c r="F7" s="399"/>
      <c r="G7" s="399"/>
      <c r="H7" s="400" t="s">
        <v>68</v>
      </c>
      <c r="I7" s="401"/>
      <c r="J7" s="402"/>
      <c r="K7" s="403">
        <f>+N7+O7</f>
        <v>0</v>
      </c>
      <c r="L7" s="404"/>
      <c r="M7" s="405"/>
      <c r="N7" s="120">
        <f>+R33</f>
        <v>0</v>
      </c>
      <c r="O7" s="121">
        <f>+S33</f>
        <v>0</v>
      </c>
      <c r="P7" s="122"/>
      <c r="Q7" s="122"/>
      <c r="R7" s="122"/>
      <c r="S7" s="123"/>
    </row>
    <row r="8" spans="1:22" s="108" customFormat="1" ht="6" customHeight="1" x14ac:dyDescent="0.25">
      <c r="A8" s="124"/>
      <c r="B8" s="125"/>
      <c r="C8" s="125"/>
      <c r="D8" s="125"/>
      <c r="E8" s="125"/>
      <c r="F8" s="125"/>
      <c r="G8" s="125"/>
      <c r="H8" s="126"/>
      <c r="I8" s="126"/>
      <c r="J8" s="127"/>
      <c r="K8" s="128"/>
      <c r="L8" s="128"/>
      <c r="M8" s="129"/>
      <c r="N8" s="130"/>
      <c r="O8" s="131"/>
      <c r="P8" s="128"/>
      <c r="Q8" s="128"/>
      <c r="R8" s="132"/>
      <c r="S8" s="133"/>
    </row>
    <row r="9" spans="1:22" s="108" customFormat="1" ht="15" customHeight="1" x14ac:dyDescent="0.2">
      <c r="A9" s="406" t="s">
        <v>69</v>
      </c>
      <c r="B9" s="407"/>
      <c r="C9" s="408"/>
      <c r="D9" s="409" t="str">
        <f>+VLOOKUP($M$10,$B$40:$D$2318,2,FALSE)</f>
        <v>PAYMENT OF LEAVE</v>
      </c>
      <c r="E9" s="410"/>
      <c r="F9" s="410"/>
      <c r="G9" s="411"/>
      <c r="N9" s="134"/>
      <c r="O9" s="420" t="s">
        <v>8</v>
      </c>
      <c r="P9" s="421"/>
      <c r="Q9" s="421"/>
      <c r="R9" s="421"/>
      <c r="S9" s="422"/>
    </row>
    <row r="10" spans="1:22" s="108" customFormat="1" ht="9" customHeight="1" x14ac:dyDescent="0.2">
      <c r="A10" s="423" t="s">
        <v>2</v>
      </c>
      <c r="B10" s="424"/>
      <c r="C10" s="425"/>
      <c r="D10" s="429" t="str">
        <f>+VLOOKUP($M$10,$B$40:$D$2318,3,FALSE)</f>
        <v>BB HH XX 102</v>
      </c>
      <c r="E10" s="430"/>
      <c r="F10" s="430"/>
      <c r="G10" s="430"/>
      <c r="H10" s="433" t="s">
        <v>16</v>
      </c>
      <c r="I10" s="434"/>
      <c r="J10" s="434"/>
      <c r="K10" s="434"/>
      <c r="L10" s="135"/>
      <c r="M10" s="437" t="s">
        <v>27</v>
      </c>
      <c r="N10" s="438"/>
      <c r="O10" s="441"/>
      <c r="P10" s="442"/>
      <c r="Q10" s="442"/>
      <c r="R10" s="442"/>
      <c r="S10" s="443"/>
    </row>
    <row r="11" spans="1:22" s="108" customFormat="1" ht="7.5" customHeight="1" x14ac:dyDescent="0.2">
      <c r="A11" s="426"/>
      <c r="B11" s="427"/>
      <c r="C11" s="428"/>
      <c r="D11" s="431"/>
      <c r="E11" s="432"/>
      <c r="F11" s="432"/>
      <c r="G11" s="432"/>
      <c r="H11" s="435"/>
      <c r="I11" s="436"/>
      <c r="J11" s="436"/>
      <c r="K11" s="436"/>
      <c r="L11" s="136"/>
      <c r="M11" s="439"/>
      <c r="N11" s="440"/>
      <c r="O11" s="444"/>
      <c r="P11" s="427"/>
      <c r="Q11" s="427"/>
      <c r="R11" s="427"/>
      <c r="S11" s="445"/>
    </row>
    <row r="12" spans="1:22" s="108" customFormat="1" ht="9.75" customHeight="1" x14ac:dyDescent="0.2">
      <c r="A12" s="426"/>
      <c r="B12" s="427"/>
      <c r="C12" s="427"/>
      <c r="D12" s="427"/>
      <c r="E12" s="427"/>
      <c r="F12" s="427"/>
      <c r="G12" s="427"/>
      <c r="H12" s="427"/>
      <c r="I12" s="427"/>
      <c r="J12" s="427"/>
      <c r="K12" s="427"/>
      <c r="L12" s="427"/>
      <c r="M12" s="427"/>
      <c r="N12" s="427"/>
      <c r="O12" s="427"/>
      <c r="P12" s="427"/>
      <c r="Q12" s="427"/>
      <c r="R12" s="427"/>
      <c r="S12" s="445"/>
    </row>
    <row r="13" spans="1:22" s="137" customFormat="1" ht="18.95" customHeight="1" x14ac:dyDescent="0.2">
      <c r="A13" s="446" t="s">
        <v>22</v>
      </c>
      <c r="B13" s="448" t="s">
        <v>23</v>
      </c>
      <c r="C13" s="448" t="s">
        <v>33</v>
      </c>
      <c r="D13" s="355" t="s">
        <v>34</v>
      </c>
      <c r="E13" s="356"/>
      <c r="F13" s="450"/>
      <c r="G13" s="452" t="s">
        <v>10</v>
      </c>
      <c r="H13" s="453"/>
      <c r="I13" s="453"/>
      <c r="J13" s="453"/>
      <c r="K13" s="454" t="s">
        <v>71</v>
      </c>
      <c r="L13" s="455"/>
      <c r="M13" s="455"/>
      <c r="N13" s="455"/>
      <c r="O13" s="456"/>
      <c r="P13" s="457" t="s">
        <v>72</v>
      </c>
      <c r="Q13" s="459" t="s">
        <v>73</v>
      </c>
      <c r="R13" s="461" t="s">
        <v>74</v>
      </c>
      <c r="S13" s="462"/>
    </row>
    <row r="14" spans="1:22" ht="24" customHeight="1" x14ac:dyDescent="0.2">
      <c r="A14" s="447"/>
      <c r="B14" s="449"/>
      <c r="C14" s="449"/>
      <c r="D14" s="358"/>
      <c r="E14" s="359"/>
      <c r="F14" s="451"/>
      <c r="G14" s="138" t="s">
        <v>24</v>
      </c>
      <c r="H14" s="463" t="s">
        <v>25</v>
      </c>
      <c r="I14" s="464"/>
      <c r="J14" s="464"/>
      <c r="K14" s="139" t="s">
        <v>75</v>
      </c>
      <c r="L14" s="140" t="s">
        <v>11</v>
      </c>
      <c r="M14" s="140" t="s">
        <v>76</v>
      </c>
      <c r="N14" s="141" t="s">
        <v>77</v>
      </c>
      <c r="O14" s="142" t="s">
        <v>78</v>
      </c>
      <c r="P14" s="458"/>
      <c r="Q14" s="460"/>
      <c r="R14" s="143" t="s">
        <v>11</v>
      </c>
      <c r="S14" s="144" t="s">
        <v>79</v>
      </c>
    </row>
    <row r="15" spans="1:22" ht="18" customHeight="1" x14ac:dyDescent="0.25">
      <c r="A15" s="145">
        <v>1</v>
      </c>
      <c r="B15" s="98" t="str">
        <f>IF(+'LEAVE Jan 2018-June 2018'!B9&lt;&gt;"",'LEAVE Jan 2018-June 2018'!B9,"")</f>
        <v/>
      </c>
      <c r="C15" s="16" t="str">
        <f>IF(+'LEAVE Jan 2018-June 2018'!C9&lt;&gt;"",'LEAVE Jan 2018-June 2018'!C9,"")</f>
        <v/>
      </c>
      <c r="D15" s="320" t="str">
        <f>IF(+'LEAVE Jan 2018-June 2018'!D9&lt;&gt;"",'LEAVE Jan 2018-June 2018'!D9,"")</f>
        <v/>
      </c>
      <c r="E15" s="321"/>
      <c r="F15" s="322"/>
      <c r="G15" s="146"/>
      <c r="H15" s="14"/>
      <c r="I15" s="148" t="str">
        <f>IF(G15="","",+MONTH(G15))</f>
        <v/>
      </c>
      <c r="J15" s="149" t="str">
        <f>IF(G15="","",+YEAR(G15))</f>
        <v/>
      </c>
      <c r="K15" s="46"/>
      <c r="L15" s="46"/>
      <c r="M15" s="223"/>
      <c r="N15" s="224"/>
      <c r="O15" s="225"/>
      <c r="P15" s="2"/>
      <c r="Q15" s="2"/>
      <c r="R15" s="152"/>
      <c r="S15" s="153" t="str">
        <f>+IF(G15&lt;&gt;"",'LEAVE Jan 2018-June 2018'!M9,"")</f>
        <v/>
      </c>
      <c r="T15" s="697" t="str">
        <f>+IF(Q15="N/A","Η κλίμακα αυτή έχει καταργηθεί","")</f>
        <v/>
      </c>
      <c r="U15" s="698"/>
      <c r="V15" s="698"/>
    </row>
    <row r="16" spans="1:22" ht="18" customHeight="1" x14ac:dyDescent="0.25">
      <c r="A16" s="154">
        <v>2</v>
      </c>
      <c r="B16" s="98" t="str">
        <f>IF(+'LEAVE Jan 2018-June 2018'!B10&lt;&gt;"",'LEAVE Jan 2018-June 2018'!B10,"")</f>
        <v/>
      </c>
      <c r="C16" s="16" t="str">
        <f>IF(+'LEAVE Jan 2018-June 2018'!C10&lt;&gt;"",'LEAVE Jan 2018-June 2018'!C10,"")</f>
        <v/>
      </c>
      <c r="D16" s="320" t="str">
        <f>IF(+'LEAVE Jan 2018-June 2018'!D10&lt;&gt;"",'LEAVE Jan 2018-June 2018'!D10,"")</f>
        <v/>
      </c>
      <c r="E16" s="321"/>
      <c r="F16" s="322"/>
      <c r="G16" s="146"/>
      <c r="H16" s="14"/>
      <c r="I16" s="148" t="str">
        <f t="shared" ref="I16:I32" si="0">IF(G16="","",+MONTH(G16))</f>
        <v/>
      </c>
      <c r="J16" s="149" t="str">
        <f t="shared" ref="J16:J32" si="1">IF(G16="","",+YEAR(G16))</f>
        <v/>
      </c>
      <c r="K16" s="222"/>
      <c r="L16" s="223"/>
      <c r="M16" s="223"/>
      <c r="N16" s="224"/>
      <c r="O16" s="225"/>
      <c r="P16" s="150">
        <f t="shared" ref="P16:P32" si="2">M16*1.2+N16*1.5+L16</f>
        <v>0</v>
      </c>
      <c r="Q16" s="151">
        <f t="shared" ref="Q16:Q32" si="3">IF(K16="",0,IF(G16&lt;$N$39,VLOOKUP(K16,$J$39:$N$115,4,FALSE),VLOOKUP(K16,$J$39:$N$115,5,FALSE)))</f>
        <v>0</v>
      </c>
      <c r="R16" s="152">
        <f t="shared" ref="R16:R32" si="4">+IF(AND(OR(M16&gt;0,N16&gt;0,L16&gt;0),K16&lt;&gt;""),"",M16*1.2+N16*1.5+L16)</f>
        <v>0</v>
      </c>
      <c r="S16" s="153" t="str">
        <f>+IF(G16&lt;&gt;"",'LEAVE Jan 2018-June 2018'!M10,"")</f>
        <v/>
      </c>
      <c r="T16" s="697" t="str">
        <f t="shared" ref="T16:T32" si="5">+IF(Q16="N/A","Η κλίμακα αυτή έχει καταργηθεί","")</f>
        <v/>
      </c>
      <c r="U16" s="698"/>
      <c r="V16" s="698"/>
    </row>
    <row r="17" spans="1:25" ht="18" customHeight="1" x14ac:dyDescent="0.25">
      <c r="A17" s="154">
        <v>3</v>
      </c>
      <c r="B17" s="98" t="str">
        <f>IF(+'LEAVE Jan 2018-June 2018'!B11&lt;&gt;"",'LEAVE Jan 2018-June 2018'!B11,"")</f>
        <v/>
      </c>
      <c r="C17" s="16" t="str">
        <f>IF(+'LEAVE Jan 2018-June 2018'!C11&lt;&gt;"",'LEAVE Jan 2018-June 2018'!C11,"")</f>
        <v/>
      </c>
      <c r="D17" s="320" t="str">
        <f>IF(+'LEAVE Jan 2018-June 2018'!D11&lt;&gt;"",'LEAVE Jan 2018-June 2018'!D11,"")</f>
        <v/>
      </c>
      <c r="E17" s="321"/>
      <c r="F17" s="322"/>
      <c r="G17" s="146"/>
      <c r="H17" s="14"/>
      <c r="I17" s="148" t="str">
        <f t="shared" si="0"/>
        <v/>
      </c>
      <c r="J17" s="149" t="str">
        <f t="shared" si="1"/>
        <v/>
      </c>
      <c r="K17" s="222"/>
      <c r="L17" s="223"/>
      <c r="M17" s="223"/>
      <c r="N17" s="224"/>
      <c r="O17" s="225"/>
      <c r="P17" s="150">
        <f t="shared" si="2"/>
        <v>0</v>
      </c>
      <c r="Q17" s="151">
        <f t="shared" si="3"/>
        <v>0</v>
      </c>
      <c r="R17" s="152">
        <f t="shared" si="4"/>
        <v>0</v>
      </c>
      <c r="S17" s="153" t="str">
        <f>+IF(G17&lt;&gt;"",'LEAVE Jan 2018-June 2018'!M11,"")</f>
        <v/>
      </c>
      <c r="T17" s="697" t="str">
        <f t="shared" si="5"/>
        <v/>
      </c>
      <c r="U17" s="698"/>
      <c r="V17" s="698"/>
    </row>
    <row r="18" spans="1:25" ht="18" customHeight="1" x14ac:dyDescent="0.25">
      <c r="A18" s="154">
        <v>4</v>
      </c>
      <c r="B18" s="98" t="str">
        <f>IF(+'LEAVE Jan 2018-June 2018'!B12&lt;&gt;"",'LEAVE Jan 2018-June 2018'!B12,"")</f>
        <v/>
      </c>
      <c r="C18" s="16" t="str">
        <f>IF(+'LEAVE Jan 2018-June 2018'!C12&lt;&gt;"",'LEAVE Jan 2018-June 2018'!C12,"")</f>
        <v/>
      </c>
      <c r="D18" s="320" t="str">
        <f>IF(+'LEAVE Jan 2018-June 2018'!D12&lt;&gt;"",'LEAVE Jan 2018-June 2018'!D12,"")</f>
        <v/>
      </c>
      <c r="E18" s="321"/>
      <c r="F18" s="322"/>
      <c r="G18" s="146"/>
      <c r="H18" s="14"/>
      <c r="I18" s="148" t="str">
        <f t="shared" si="0"/>
        <v/>
      </c>
      <c r="J18" s="149" t="str">
        <f t="shared" si="1"/>
        <v/>
      </c>
      <c r="K18" s="222"/>
      <c r="L18" s="223"/>
      <c r="M18" s="223"/>
      <c r="N18" s="224"/>
      <c r="O18" s="225"/>
      <c r="P18" s="150">
        <f t="shared" si="2"/>
        <v>0</v>
      </c>
      <c r="Q18" s="151">
        <f t="shared" si="3"/>
        <v>0</v>
      </c>
      <c r="R18" s="152">
        <f t="shared" si="4"/>
        <v>0</v>
      </c>
      <c r="S18" s="153" t="str">
        <f>+IF(G18&lt;&gt;"",'LEAVE Jan 2018-June 2018'!M12,"")</f>
        <v/>
      </c>
      <c r="T18" s="697" t="str">
        <f t="shared" si="5"/>
        <v/>
      </c>
      <c r="U18" s="698"/>
      <c r="V18" s="698"/>
    </row>
    <row r="19" spans="1:25" ht="18" customHeight="1" x14ac:dyDescent="0.25">
      <c r="A19" s="154">
        <v>5</v>
      </c>
      <c r="B19" s="98" t="str">
        <f>IF(+'LEAVE Jan 2018-June 2018'!B13&lt;&gt;"",'LEAVE Jan 2018-June 2018'!B13,"")</f>
        <v/>
      </c>
      <c r="C19" s="16" t="str">
        <f>IF(+'LEAVE Jan 2018-June 2018'!C13&lt;&gt;"",'LEAVE Jan 2018-June 2018'!C13,"")</f>
        <v/>
      </c>
      <c r="D19" s="320" t="str">
        <f>IF(+'LEAVE Jan 2018-June 2018'!D13&lt;&gt;"",'LEAVE Jan 2018-June 2018'!D13,"")</f>
        <v/>
      </c>
      <c r="E19" s="321"/>
      <c r="F19" s="322"/>
      <c r="G19" s="146"/>
      <c r="H19" s="14"/>
      <c r="I19" s="148" t="str">
        <f t="shared" si="0"/>
        <v/>
      </c>
      <c r="J19" s="149" t="str">
        <f t="shared" si="1"/>
        <v/>
      </c>
      <c r="K19" s="222"/>
      <c r="L19" s="223"/>
      <c r="M19" s="223"/>
      <c r="N19" s="224"/>
      <c r="O19" s="225"/>
      <c r="P19" s="150">
        <f t="shared" si="2"/>
        <v>0</v>
      </c>
      <c r="Q19" s="151">
        <f t="shared" si="3"/>
        <v>0</v>
      </c>
      <c r="R19" s="152">
        <f t="shared" si="4"/>
        <v>0</v>
      </c>
      <c r="S19" s="153" t="str">
        <f>+IF(G19&lt;&gt;"",'LEAVE Jan 2018-June 2018'!M13,"")</f>
        <v/>
      </c>
      <c r="T19" s="697" t="str">
        <f t="shared" si="5"/>
        <v/>
      </c>
      <c r="U19" s="698"/>
      <c r="V19" s="698"/>
    </row>
    <row r="20" spans="1:25" ht="18" customHeight="1" x14ac:dyDescent="0.25">
      <c r="A20" s="154">
        <v>6</v>
      </c>
      <c r="B20" s="98" t="str">
        <f>IF(+'LEAVE Jan 2018-June 2018'!B14&lt;&gt;"",'LEAVE Jan 2018-June 2018'!B14,"")</f>
        <v/>
      </c>
      <c r="C20" s="16" t="str">
        <f>IF(+'LEAVE Jan 2018-June 2018'!C14&lt;&gt;"",'LEAVE Jan 2018-June 2018'!C14,"")</f>
        <v/>
      </c>
      <c r="D20" s="320" t="str">
        <f>IF(+'LEAVE Jan 2018-June 2018'!D14&lt;&gt;"",'LEAVE Jan 2018-June 2018'!D14,"")</f>
        <v/>
      </c>
      <c r="E20" s="321"/>
      <c r="F20" s="322"/>
      <c r="G20" s="146"/>
      <c r="H20" s="14"/>
      <c r="I20" s="148" t="str">
        <f t="shared" si="0"/>
        <v/>
      </c>
      <c r="J20" s="149" t="str">
        <f t="shared" si="1"/>
        <v/>
      </c>
      <c r="K20" s="222"/>
      <c r="L20" s="223"/>
      <c r="M20" s="223"/>
      <c r="N20" s="224"/>
      <c r="O20" s="225"/>
      <c r="P20" s="150">
        <f t="shared" si="2"/>
        <v>0</v>
      </c>
      <c r="Q20" s="151">
        <f t="shared" si="3"/>
        <v>0</v>
      </c>
      <c r="R20" s="152">
        <f t="shared" si="4"/>
        <v>0</v>
      </c>
      <c r="S20" s="153" t="str">
        <f>+IF(G20&lt;&gt;"",'LEAVE Jan 2018-June 2018'!M14,"")</f>
        <v/>
      </c>
      <c r="T20" s="697" t="str">
        <f t="shared" si="5"/>
        <v/>
      </c>
      <c r="U20" s="698"/>
      <c r="V20" s="698"/>
    </row>
    <row r="21" spans="1:25" ht="18" customHeight="1" x14ac:dyDescent="0.25">
      <c r="A21" s="154">
        <v>7</v>
      </c>
      <c r="B21" s="98" t="str">
        <f>IF(+'LEAVE Jan 2018-June 2018'!B15&lt;&gt;"",'LEAVE Jan 2018-June 2018'!B15,"")</f>
        <v/>
      </c>
      <c r="C21" s="16" t="str">
        <f>IF(+'LEAVE Jan 2018-June 2018'!C15&lt;&gt;"",'LEAVE Jan 2018-June 2018'!C15,"")</f>
        <v/>
      </c>
      <c r="D21" s="320" t="str">
        <f>IF(+'LEAVE Jan 2018-June 2018'!D15&lt;&gt;"",'LEAVE Jan 2018-June 2018'!D15,"")</f>
        <v/>
      </c>
      <c r="E21" s="321"/>
      <c r="F21" s="322"/>
      <c r="G21" s="146"/>
      <c r="H21" s="14"/>
      <c r="I21" s="148" t="str">
        <f t="shared" si="0"/>
        <v/>
      </c>
      <c r="J21" s="149" t="str">
        <f t="shared" si="1"/>
        <v/>
      </c>
      <c r="K21" s="222"/>
      <c r="L21" s="223"/>
      <c r="M21" s="223"/>
      <c r="N21" s="224"/>
      <c r="O21" s="225"/>
      <c r="P21" s="150">
        <f t="shared" si="2"/>
        <v>0</v>
      </c>
      <c r="Q21" s="151">
        <f t="shared" si="3"/>
        <v>0</v>
      </c>
      <c r="R21" s="152">
        <f t="shared" si="4"/>
        <v>0</v>
      </c>
      <c r="S21" s="153" t="str">
        <f>+IF(G21&lt;&gt;"",'LEAVE Jan 2018-June 2018'!M15,"")</f>
        <v/>
      </c>
      <c r="T21" s="697" t="str">
        <f t="shared" si="5"/>
        <v/>
      </c>
      <c r="U21" s="698"/>
      <c r="V21" s="698"/>
      <c r="Y21" s="111" t="s">
        <v>81</v>
      </c>
    </row>
    <row r="22" spans="1:25" ht="18" customHeight="1" x14ac:dyDescent="0.25">
      <c r="A22" s="154">
        <v>8</v>
      </c>
      <c r="B22" s="98" t="str">
        <f>IF(+'LEAVE Jan 2018-June 2018'!B16&lt;&gt;"",'LEAVE Jan 2018-June 2018'!B16,"")</f>
        <v/>
      </c>
      <c r="C22" s="16" t="str">
        <f>IF(+'LEAVE Jan 2018-June 2018'!C16&lt;&gt;"",'LEAVE Jan 2018-June 2018'!C16,"")</f>
        <v/>
      </c>
      <c r="D22" s="320" t="str">
        <f>IF(+'LEAVE Jan 2018-June 2018'!D16&lt;&gt;"",'LEAVE Jan 2018-June 2018'!D16,"")</f>
        <v/>
      </c>
      <c r="E22" s="321"/>
      <c r="F22" s="322"/>
      <c r="G22" s="146"/>
      <c r="H22" s="14"/>
      <c r="I22" s="148" t="str">
        <f t="shared" si="0"/>
        <v/>
      </c>
      <c r="J22" s="149" t="str">
        <f t="shared" si="1"/>
        <v/>
      </c>
      <c r="K22" s="222"/>
      <c r="L22" s="223"/>
      <c r="M22" s="223"/>
      <c r="N22" s="224"/>
      <c r="O22" s="225"/>
      <c r="P22" s="150">
        <f t="shared" si="2"/>
        <v>0</v>
      </c>
      <c r="Q22" s="151">
        <f t="shared" si="3"/>
        <v>0</v>
      </c>
      <c r="R22" s="152">
        <f t="shared" si="4"/>
        <v>0</v>
      </c>
      <c r="S22" s="153" t="str">
        <f>+IF(G22&lt;&gt;"",'LEAVE Jan 2018-June 2018'!M16,"")</f>
        <v/>
      </c>
      <c r="T22" s="697" t="str">
        <f t="shared" si="5"/>
        <v/>
      </c>
      <c r="U22" s="698"/>
      <c r="V22" s="698"/>
    </row>
    <row r="23" spans="1:25" ht="18" customHeight="1" x14ac:dyDescent="0.25">
      <c r="A23" s="154">
        <v>9</v>
      </c>
      <c r="B23" s="98" t="str">
        <f>IF(+'LEAVE Jan 2018-June 2018'!B17&lt;&gt;"",'LEAVE Jan 2018-June 2018'!B17,"")</f>
        <v/>
      </c>
      <c r="C23" s="16" t="str">
        <f>IF(+'LEAVE Jan 2018-June 2018'!C17&lt;&gt;"",'LEAVE Jan 2018-June 2018'!C17,"")</f>
        <v/>
      </c>
      <c r="D23" s="320" t="str">
        <f>IF(+'LEAVE Jan 2018-June 2018'!D17&lt;&gt;"",'LEAVE Jan 2018-June 2018'!D17,"")</f>
        <v/>
      </c>
      <c r="E23" s="321"/>
      <c r="F23" s="322"/>
      <c r="G23" s="146"/>
      <c r="H23" s="14"/>
      <c r="I23" s="148" t="str">
        <f t="shared" si="0"/>
        <v/>
      </c>
      <c r="J23" s="149" t="str">
        <f t="shared" si="1"/>
        <v/>
      </c>
      <c r="K23" s="222"/>
      <c r="L23" s="223"/>
      <c r="M23" s="223"/>
      <c r="N23" s="224"/>
      <c r="O23" s="225"/>
      <c r="P23" s="150">
        <f t="shared" si="2"/>
        <v>0</v>
      </c>
      <c r="Q23" s="151">
        <f t="shared" si="3"/>
        <v>0</v>
      </c>
      <c r="R23" s="152">
        <f t="shared" si="4"/>
        <v>0</v>
      </c>
      <c r="S23" s="153" t="str">
        <f>+IF(G23&lt;&gt;"",'LEAVE Jan 2018-June 2018'!M17,"")</f>
        <v/>
      </c>
      <c r="T23" s="697" t="str">
        <f t="shared" si="5"/>
        <v/>
      </c>
      <c r="U23" s="698"/>
      <c r="V23" s="698"/>
    </row>
    <row r="24" spans="1:25" ht="18" customHeight="1" x14ac:dyDescent="0.25">
      <c r="A24" s="154">
        <v>10</v>
      </c>
      <c r="B24" s="98" t="str">
        <f>IF(+'LEAVE Jan 2018-June 2018'!B18&lt;&gt;"",'LEAVE Jan 2018-June 2018'!B18,"")</f>
        <v/>
      </c>
      <c r="C24" s="16" t="str">
        <f>IF(+'LEAVE Jan 2018-June 2018'!C18&lt;&gt;"",'LEAVE Jan 2018-June 2018'!C18,"")</f>
        <v/>
      </c>
      <c r="D24" s="320" t="str">
        <f>IF(+'LEAVE Jan 2018-June 2018'!D18&lt;&gt;"",'LEAVE Jan 2018-June 2018'!D18,"")</f>
        <v/>
      </c>
      <c r="E24" s="321"/>
      <c r="F24" s="322"/>
      <c r="G24" s="146"/>
      <c r="H24" s="14"/>
      <c r="I24" s="148" t="str">
        <f t="shared" si="0"/>
        <v/>
      </c>
      <c r="J24" s="149" t="str">
        <f t="shared" si="1"/>
        <v/>
      </c>
      <c r="K24" s="222"/>
      <c r="L24" s="223"/>
      <c r="M24" s="223"/>
      <c r="N24" s="224"/>
      <c r="O24" s="225"/>
      <c r="P24" s="150">
        <f t="shared" si="2"/>
        <v>0</v>
      </c>
      <c r="Q24" s="151">
        <f t="shared" si="3"/>
        <v>0</v>
      </c>
      <c r="R24" s="152">
        <f t="shared" si="4"/>
        <v>0</v>
      </c>
      <c r="S24" s="153" t="str">
        <f>+IF(G24&lt;&gt;"",'LEAVE Jan 2018-June 2018'!M18,"")</f>
        <v/>
      </c>
      <c r="T24" s="697" t="str">
        <f t="shared" si="5"/>
        <v/>
      </c>
      <c r="U24" s="698"/>
      <c r="V24" s="698"/>
    </row>
    <row r="25" spans="1:25" ht="18" customHeight="1" x14ac:dyDescent="0.25">
      <c r="A25" s="154">
        <v>11</v>
      </c>
      <c r="B25" s="98" t="str">
        <f>IF(+'LEAVE Jan 2018-June 2018'!B19&lt;&gt;"",'LEAVE Jan 2018-June 2018'!B19,"")</f>
        <v/>
      </c>
      <c r="C25" s="16" t="str">
        <f>IF(+'LEAVE Jan 2018-June 2018'!C19&lt;&gt;"",'LEAVE Jan 2018-June 2018'!C19,"")</f>
        <v/>
      </c>
      <c r="D25" s="320" t="str">
        <f>IF(+'LEAVE Jan 2018-June 2018'!D19&lt;&gt;"",'LEAVE Jan 2018-June 2018'!D19,"")</f>
        <v/>
      </c>
      <c r="E25" s="321"/>
      <c r="F25" s="322"/>
      <c r="G25" s="146"/>
      <c r="H25" s="14"/>
      <c r="I25" s="148" t="str">
        <f t="shared" si="0"/>
        <v/>
      </c>
      <c r="J25" s="149" t="str">
        <f t="shared" si="1"/>
        <v/>
      </c>
      <c r="K25" s="222"/>
      <c r="L25" s="223"/>
      <c r="M25" s="223"/>
      <c r="N25" s="224"/>
      <c r="O25" s="225"/>
      <c r="P25" s="150">
        <f t="shared" si="2"/>
        <v>0</v>
      </c>
      <c r="Q25" s="151">
        <f t="shared" si="3"/>
        <v>0</v>
      </c>
      <c r="R25" s="152">
        <f t="shared" si="4"/>
        <v>0</v>
      </c>
      <c r="S25" s="153" t="str">
        <f>+IF(G25&lt;&gt;"",'LEAVE Jan 2018-June 2018'!M19,"")</f>
        <v/>
      </c>
      <c r="T25" s="697" t="str">
        <f t="shared" si="5"/>
        <v/>
      </c>
      <c r="U25" s="698"/>
      <c r="V25" s="698"/>
    </row>
    <row r="26" spans="1:25" ht="18" customHeight="1" x14ac:dyDescent="0.25">
      <c r="A26" s="154">
        <v>12</v>
      </c>
      <c r="B26" s="98" t="str">
        <f>IF(+'LEAVE Jan 2018-June 2018'!B20&lt;&gt;"",'LEAVE Jan 2018-June 2018'!B20,"")</f>
        <v/>
      </c>
      <c r="C26" s="16" t="str">
        <f>IF(+'LEAVE Jan 2018-June 2018'!C20&lt;&gt;"",'LEAVE Jan 2018-June 2018'!C20,"")</f>
        <v/>
      </c>
      <c r="D26" s="320" t="str">
        <f>IF(+'LEAVE Jan 2018-June 2018'!D20&lt;&gt;"",'LEAVE Jan 2018-June 2018'!D20,"")</f>
        <v/>
      </c>
      <c r="E26" s="321"/>
      <c r="F26" s="322"/>
      <c r="G26" s="146"/>
      <c r="H26" s="14"/>
      <c r="I26" s="148" t="str">
        <f t="shared" si="0"/>
        <v/>
      </c>
      <c r="J26" s="149" t="str">
        <f t="shared" si="1"/>
        <v/>
      </c>
      <c r="K26" s="222"/>
      <c r="L26" s="223"/>
      <c r="M26" s="223"/>
      <c r="N26" s="224"/>
      <c r="O26" s="225"/>
      <c r="P26" s="150">
        <f t="shared" si="2"/>
        <v>0</v>
      </c>
      <c r="Q26" s="151">
        <f t="shared" si="3"/>
        <v>0</v>
      </c>
      <c r="R26" s="152">
        <f t="shared" si="4"/>
        <v>0</v>
      </c>
      <c r="S26" s="153" t="str">
        <f>+IF(G26&lt;&gt;"",'LEAVE Jan 2018-June 2018'!M20,"")</f>
        <v/>
      </c>
      <c r="T26" s="697" t="str">
        <f t="shared" si="5"/>
        <v/>
      </c>
      <c r="U26" s="698"/>
      <c r="V26" s="698"/>
    </row>
    <row r="27" spans="1:25" ht="18" customHeight="1" x14ac:dyDescent="0.25">
      <c r="A27" s="154">
        <v>13</v>
      </c>
      <c r="B27" s="98" t="str">
        <f>IF(+'LEAVE Jan 2018-June 2018'!B21&lt;&gt;"",'LEAVE Jan 2018-June 2018'!B21,"")</f>
        <v/>
      </c>
      <c r="C27" s="16" t="str">
        <f>IF(+'LEAVE Jan 2018-June 2018'!C21&lt;&gt;"",'LEAVE Jan 2018-June 2018'!C21,"")</f>
        <v/>
      </c>
      <c r="D27" s="320" t="str">
        <f>IF(+'LEAVE Jan 2018-June 2018'!D21&lt;&gt;"",'LEAVE Jan 2018-June 2018'!D21,"")</f>
        <v/>
      </c>
      <c r="E27" s="321"/>
      <c r="F27" s="322"/>
      <c r="G27" s="146"/>
      <c r="H27" s="14"/>
      <c r="I27" s="148" t="str">
        <f t="shared" si="0"/>
        <v/>
      </c>
      <c r="J27" s="149" t="str">
        <f t="shared" si="1"/>
        <v/>
      </c>
      <c r="K27" s="222"/>
      <c r="L27" s="223"/>
      <c r="M27" s="223"/>
      <c r="N27" s="224"/>
      <c r="O27" s="225"/>
      <c r="P27" s="150">
        <f t="shared" si="2"/>
        <v>0</v>
      </c>
      <c r="Q27" s="151">
        <f t="shared" si="3"/>
        <v>0</v>
      </c>
      <c r="R27" s="152">
        <f t="shared" si="4"/>
        <v>0</v>
      </c>
      <c r="S27" s="153" t="str">
        <f>+IF(G27&lt;&gt;"",'LEAVE Jan 2018-June 2018'!M21,"")</f>
        <v/>
      </c>
      <c r="T27" s="697" t="str">
        <f t="shared" si="5"/>
        <v/>
      </c>
      <c r="U27" s="698"/>
      <c r="V27" s="698"/>
    </row>
    <row r="28" spans="1:25" ht="18" customHeight="1" x14ac:dyDescent="0.25">
      <c r="A28" s="154">
        <v>14</v>
      </c>
      <c r="B28" s="98" t="str">
        <f>IF(+'LEAVE Jan 2018-June 2018'!B22&lt;&gt;"",'LEAVE Jan 2018-June 2018'!B22,"")</f>
        <v/>
      </c>
      <c r="C28" s="16" t="str">
        <f>IF(+'LEAVE Jan 2018-June 2018'!C22&lt;&gt;"",'LEAVE Jan 2018-June 2018'!C22,"")</f>
        <v/>
      </c>
      <c r="D28" s="320" t="str">
        <f>IF(+'LEAVE Jan 2018-June 2018'!D22&lt;&gt;"",'LEAVE Jan 2018-June 2018'!D22,"")</f>
        <v/>
      </c>
      <c r="E28" s="321"/>
      <c r="F28" s="322"/>
      <c r="G28" s="146"/>
      <c r="H28" s="14"/>
      <c r="I28" s="148" t="str">
        <f t="shared" si="0"/>
        <v/>
      </c>
      <c r="J28" s="149" t="str">
        <f t="shared" si="1"/>
        <v/>
      </c>
      <c r="K28" s="222"/>
      <c r="L28" s="223"/>
      <c r="M28" s="223"/>
      <c r="N28" s="224"/>
      <c r="O28" s="225"/>
      <c r="P28" s="150">
        <f t="shared" si="2"/>
        <v>0</v>
      </c>
      <c r="Q28" s="151">
        <f t="shared" si="3"/>
        <v>0</v>
      </c>
      <c r="R28" s="152">
        <f t="shared" si="4"/>
        <v>0</v>
      </c>
      <c r="S28" s="153" t="str">
        <f>+IF(G28&lt;&gt;"",'LEAVE Jan 2018-June 2018'!M22,"")</f>
        <v/>
      </c>
      <c r="T28" s="697" t="str">
        <f t="shared" si="5"/>
        <v/>
      </c>
      <c r="U28" s="698"/>
      <c r="V28" s="698"/>
    </row>
    <row r="29" spans="1:25" ht="18" customHeight="1" x14ac:dyDescent="0.25">
      <c r="A29" s="154">
        <v>15</v>
      </c>
      <c r="B29" s="98" t="str">
        <f>IF(+'LEAVE Jan 2018-June 2018'!B23&lt;&gt;"",'LEAVE Jan 2018-June 2018'!B23,"")</f>
        <v/>
      </c>
      <c r="C29" s="16" t="str">
        <f>IF(+'LEAVE Jan 2018-June 2018'!C23&lt;&gt;"",'LEAVE Jan 2018-June 2018'!C23,"")</f>
        <v/>
      </c>
      <c r="D29" s="320" t="str">
        <f>IF(+'LEAVE Jan 2018-June 2018'!D23&lt;&gt;"",'LEAVE Jan 2018-June 2018'!D23,"")</f>
        <v/>
      </c>
      <c r="E29" s="321"/>
      <c r="F29" s="322"/>
      <c r="G29" s="146"/>
      <c r="H29" s="14"/>
      <c r="I29" s="148" t="str">
        <f t="shared" si="0"/>
        <v/>
      </c>
      <c r="J29" s="149" t="str">
        <f t="shared" si="1"/>
        <v/>
      </c>
      <c r="K29" s="222"/>
      <c r="L29" s="223"/>
      <c r="M29" s="223"/>
      <c r="N29" s="224"/>
      <c r="O29" s="225"/>
      <c r="P29" s="150">
        <f t="shared" si="2"/>
        <v>0</v>
      </c>
      <c r="Q29" s="151">
        <f t="shared" si="3"/>
        <v>0</v>
      </c>
      <c r="R29" s="152">
        <f t="shared" si="4"/>
        <v>0</v>
      </c>
      <c r="S29" s="153" t="str">
        <f>+IF(G29&lt;&gt;"",'LEAVE Jan 2018-June 2018'!M23,"")</f>
        <v/>
      </c>
      <c r="T29" s="697" t="str">
        <f t="shared" si="5"/>
        <v/>
      </c>
      <c r="U29" s="698"/>
      <c r="V29" s="698"/>
    </row>
    <row r="30" spans="1:25" ht="18" customHeight="1" x14ac:dyDescent="0.25">
      <c r="A30" s="154">
        <v>16</v>
      </c>
      <c r="B30" s="98" t="str">
        <f>IF(+'LEAVE Jan 2018-June 2018'!B24&lt;&gt;"",'LEAVE Jan 2018-June 2018'!B24,"")</f>
        <v/>
      </c>
      <c r="C30" s="16" t="str">
        <f>IF(+'LEAVE Jan 2018-June 2018'!C24&lt;&gt;"",'LEAVE Jan 2018-June 2018'!C24,"")</f>
        <v/>
      </c>
      <c r="D30" s="320" t="str">
        <f>IF(+'LEAVE Jan 2018-June 2018'!D24&lt;&gt;"",'LEAVE Jan 2018-June 2018'!D24,"")</f>
        <v/>
      </c>
      <c r="E30" s="321"/>
      <c r="F30" s="322"/>
      <c r="G30" s="146"/>
      <c r="H30" s="14"/>
      <c r="I30" s="148" t="str">
        <f t="shared" si="0"/>
        <v/>
      </c>
      <c r="J30" s="149" t="str">
        <f t="shared" si="1"/>
        <v/>
      </c>
      <c r="K30" s="222"/>
      <c r="L30" s="223"/>
      <c r="M30" s="223"/>
      <c r="N30" s="224"/>
      <c r="O30" s="225"/>
      <c r="P30" s="150">
        <f t="shared" si="2"/>
        <v>0</v>
      </c>
      <c r="Q30" s="151">
        <f t="shared" si="3"/>
        <v>0</v>
      </c>
      <c r="R30" s="152">
        <f t="shared" si="4"/>
        <v>0</v>
      </c>
      <c r="S30" s="153" t="str">
        <f>+IF(G30&lt;&gt;"",'LEAVE Jan 2018-June 2018'!M24,"")</f>
        <v/>
      </c>
      <c r="T30" s="697" t="str">
        <f t="shared" si="5"/>
        <v/>
      </c>
      <c r="U30" s="698"/>
      <c r="V30" s="698"/>
    </row>
    <row r="31" spans="1:25" ht="18" customHeight="1" x14ac:dyDescent="0.25">
      <c r="A31" s="154">
        <v>17</v>
      </c>
      <c r="B31" s="98" t="str">
        <f>IF(+'LEAVE Jan 2018-June 2018'!B25&lt;&gt;"",'LEAVE Jan 2018-June 2018'!B25,"")</f>
        <v/>
      </c>
      <c r="C31" s="16" t="str">
        <f>IF(+'LEAVE Jan 2018-June 2018'!C25&lt;&gt;"",'LEAVE Jan 2018-June 2018'!C25,"")</f>
        <v/>
      </c>
      <c r="D31" s="320" t="str">
        <f>IF(+'LEAVE Jan 2018-June 2018'!D25&lt;&gt;"",'LEAVE Jan 2018-June 2018'!D25,"")</f>
        <v/>
      </c>
      <c r="E31" s="321"/>
      <c r="F31" s="322"/>
      <c r="G31" s="146"/>
      <c r="H31" s="14"/>
      <c r="I31" s="148" t="str">
        <f t="shared" si="0"/>
        <v/>
      </c>
      <c r="J31" s="149" t="str">
        <f t="shared" si="1"/>
        <v/>
      </c>
      <c r="K31" s="222"/>
      <c r="L31" s="223"/>
      <c r="M31" s="223"/>
      <c r="N31" s="224"/>
      <c r="O31" s="225"/>
      <c r="P31" s="150">
        <f t="shared" si="2"/>
        <v>0</v>
      </c>
      <c r="Q31" s="151">
        <f t="shared" si="3"/>
        <v>0</v>
      </c>
      <c r="R31" s="152">
        <f t="shared" si="4"/>
        <v>0</v>
      </c>
      <c r="S31" s="153" t="str">
        <f>+IF(G31&lt;&gt;"",'LEAVE Jan 2018-June 2018'!M25,"")</f>
        <v/>
      </c>
      <c r="T31" s="697" t="str">
        <f t="shared" si="5"/>
        <v/>
      </c>
      <c r="U31" s="698"/>
      <c r="V31" s="698"/>
    </row>
    <row r="32" spans="1:25" ht="18" customHeight="1" x14ac:dyDescent="0.25">
      <c r="A32" s="155">
        <v>18</v>
      </c>
      <c r="B32" s="98" t="str">
        <f>IF(+'LEAVE Jan 2018-June 2018'!B26&lt;&gt;"",'LEAVE Jan 2018-June 2018'!B26,"")</f>
        <v/>
      </c>
      <c r="C32" s="16" t="str">
        <f>IF(+'LEAVE Jan 2018-June 2018'!C26&lt;&gt;"",'LEAVE Jan 2018-June 2018'!C26,"")</f>
        <v/>
      </c>
      <c r="D32" s="320" t="str">
        <f>IF(+'LEAVE Jan 2018-June 2018'!D26&lt;&gt;"",'LEAVE Jan 2018-June 2018'!D26,"")</f>
        <v/>
      </c>
      <c r="E32" s="321"/>
      <c r="F32" s="322"/>
      <c r="G32" s="146"/>
      <c r="H32" s="14"/>
      <c r="I32" s="148" t="str">
        <f t="shared" si="0"/>
        <v/>
      </c>
      <c r="J32" s="149" t="str">
        <f t="shared" si="1"/>
        <v/>
      </c>
      <c r="K32" s="226"/>
      <c r="L32" s="223"/>
      <c r="M32" s="223"/>
      <c r="N32" s="224"/>
      <c r="O32" s="225"/>
      <c r="P32" s="150">
        <f t="shared" si="2"/>
        <v>0</v>
      </c>
      <c r="Q32" s="151">
        <f t="shared" si="3"/>
        <v>0</v>
      </c>
      <c r="R32" s="152">
        <f t="shared" si="4"/>
        <v>0</v>
      </c>
      <c r="S32" s="153" t="str">
        <f>+IF(G32&lt;&gt;"",'LEAVE Jan 2018-June 2018'!M26,"")</f>
        <v/>
      </c>
      <c r="T32" s="697" t="str">
        <f t="shared" si="5"/>
        <v/>
      </c>
      <c r="U32" s="698"/>
      <c r="V32" s="698"/>
    </row>
    <row r="33" spans="1:19" ht="19.5" customHeight="1" x14ac:dyDescent="0.25">
      <c r="A33" s="156"/>
      <c r="B33" s="469"/>
      <c r="C33" s="469"/>
      <c r="D33" s="157"/>
      <c r="E33" s="158"/>
      <c r="F33" s="470"/>
      <c r="G33" s="471"/>
      <c r="H33" s="472" t="s">
        <v>82</v>
      </c>
      <c r="I33" s="473"/>
      <c r="J33" s="474"/>
      <c r="K33" s="159">
        <f>+M33+N33+L33</f>
        <v>0</v>
      </c>
      <c r="L33" s="160">
        <f>SUM(L15:L32)</f>
        <v>0</v>
      </c>
      <c r="M33" s="160">
        <f>SUM(M15:M32)</f>
        <v>0</v>
      </c>
      <c r="N33" s="161">
        <f>SUM(N15:N32)</f>
        <v>0</v>
      </c>
      <c r="O33" s="162">
        <f>SUM(O15:O32)</f>
        <v>0</v>
      </c>
      <c r="P33" s="163"/>
      <c r="Q33" s="163"/>
      <c r="R33" s="160">
        <f>SUM(R15:R32)</f>
        <v>0</v>
      </c>
      <c r="S33" s="164">
        <f>+SUM(S15:S32)</f>
        <v>0</v>
      </c>
    </row>
    <row r="34" spans="1:19" s="108" customFormat="1" ht="24" customHeight="1" x14ac:dyDescent="0.2">
      <c r="A34" s="165"/>
      <c r="B34" s="166" t="s">
        <v>26</v>
      </c>
      <c r="C34" s="166"/>
      <c r="D34" s="465"/>
      <c r="E34" s="465"/>
      <c r="F34" s="167"/>
      <c r="G34" s="111" t="s">
        <v>83</v>
      </c>
      <c r="H34" s="168"/>
      <c r="I34" s="168"/>
      <c r="J34" s="169"/>
      <c r="K34" s="168"/>
      <c r="L34" s="170"/>
      <c r="M34" s="475" t="s">
        <v>84</v>
      </c>
      <c r="N34" s="475"/>
      <c r="O34" s="465"/>
      <c r="P34" s="465"/>
      <c r="Q34" s="465"/>
      <c r="R34" s="465"/>
      <c r="S34" s="171"/>
    </row>
    <row r="35" spans="1:19" s="108" customFormat="1" ht="20.25" customHeight="1" x14ac:dyDescent="0.2">
      <c r="A35" s="172"/>
      <c r="B35" s="477" t="s">
        <v>17</v>
      </c>
      <c r="C35" s="477"/>
      <c r="D35" s="478"/>
      <c r="E35" s="478"/>
      <c r="F35" s="173"/>
      <c r="G35" s="111" t="s">
        <v>83</v>
      </c>
      <c r="H35" s="174"/>
      <c r="I35" s="174"/>
      <c r="J35" s="175"/>
      <c r="K35" s="174"/>
      <c r="N35" s="176" t="s">
        <v>85</v>
      </c>
      <c r="O35" s="479"/>
      <c r="P35" s="480"/>
      <c r="Q35" s="480"/>
      <c r="R35" s="480"/>
      <c r="S35" s="177"/>
    </row>
    <row r="36" spans="1:19" s="108" customFormat="1" ht="3.75" customHeight="1" thickBot="1" x14ac:dyDescent="0.25">
      <c r="A36" s="178"/>
      <c r="B36" s="481"/>
      <c r="C36" s="481"/>
      <c r="D36" s="481"/>
      <c r="E36" s="481"/>
      <c r="F36" s="481"/>
      <c r="G36" s="179"/>
      <c r="H36" s="481"/>
      <c r="I36" s="481"/>
      <c r="J36" s="481"/>
      <c r="K36" s="481"/>
      <c r="L36" s="481"/>
      <c r="M36" s="481"/>
      <c r="N36" s="481"/>
      <c r="O36" s="481"/>
      <c r="P36" s="481"/>
      <c r="Q36" s="481"/>
      <c r="R36" s="481"/>
      <c r="S36" s="482"/>
    </row>
    <row r="37" spans="1:19" ht="21" hidden="1" customHeight="1" x14ac:dyDescent="0.2">
      <c r="H37" s="483"/>
      <c r="I37" s="484"/>
      <c r="J37" s="484"/>
      <c r="K37" s="180"/>
      <c r="L37" s="180"/>
      <c r="M37" s="181">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82">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1">
        <f>+IF($G15="",0,O15)+IF($G16="",0,O16)+IF($G17="",0,O17)+IF($G18="",0,O18)+IF($G19="",0,O19)+IF($G20="",0,O20)+IF($G21="",0,O21)+IF($G22="",0,O22)+IF($G23="",0,O23)+IF($G24="",0,O24)+IF($G25="",0,O25)+IF($G26="",0,O26)+IF($G27="",0,O27)+IF($G28="",0,O28)+IF($G29="",0,O29)+IF($G30="",0,O30)+IF($G31="",0,O31)+IF($G32="",0,O32)</f>
        <v>0</v>
      </c>
      <c r="P37" s="180"/>
      <c r="Q37" s="180"/>
      <c r="R37" s="181">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83">
        <f>+S33</f>
        <v>0</v>
      </c>
    </row>
    <row r="38" spans="1:19" hidden="1" x14ac:dyDescent="0.2">
      <c r="A38" s="476">
        <v>43122</v>
      </c>
      <c r="B38" s="476"/>
      <c r="C38" s="184"/>
    </row>
    <row r="39" spans="1:19" ht="15" hidden="1" x14ac:dyDescent="0.25">
      <c r="A39" s="172"/>
      <c r="B39" s="187" t="s">
        <v>35</v>
      </c>
      <c r="C39" s="187" t="s">
        <v>36</v>
      </c>
      <c r="D39" s="187" t="s">
        <v>37</v>
      </c>
      <c r="H39" s="188"/>
      <c r="I39" s="189"/>
      <c r="J39" s="189"/>
      <c r="K39" s="188"/>
      <c r="L39" s="188"/>
      <c r="M39" s="190">
        <v>43101</v>
      </c>
      <c r="N39" s="191">
        <v>43282</v>
      </c>
      <c r="S39" s="192"/>
    </row>
    <row r="40" spans="1:19" ht="15" hidden="1" x14ac:dyDescent="0.25">
      <c r="A40" s="172"/>
      <c r="B40" s="193" t="s">
        <v>70</v>
      </c>
      <c r="C40" s="194"/>
      <c r="D40" s="194"/>
      <c r="E40" s="195"/>
      <c r="F40" s="195"/>
      <c r="G40" s="195"/>
      <c r="H40" s="196">
        <v>1</v>
      </c>
      <c r="I40" s="197"/>
      <c r="J40" s="198" t="s">
        <v>86</v>
      </c>
      <c r="K40" s="199"/>
      <c r="L40" s="199"/>
      <c r="M40" s="200">
        <v>8.26</v>
      </c>
      <c r="N40" s="200">
        <v>8.26</v>
      </c>
      <c r="O40" s="195"/>
      <c r="P40" s="195"/>
      <c r="Q40" s="195"/>
      <c r="R40" s="195"/>
      <c r="S40" s="201"/>
    </row>
    <row r="41" spans="1:19" ht="15" hidden="1" x14ac:dyDescent="0.25">
      <c r="A41" s="172"/>
      <c r="B41" s="202" t="s">
        <v>87</v>
      </c>
      <c r="C41" s="203" t="s">
        <v>88</v>
      </c>
      <c r="D41" s="202" t="s">
        <v>89</v>
      </c>
      <c r="E41" s="195"/>
      <c r="F41" s="204"/>
      <c r="G41" s="195"/>
      <c r="H41" s="196">
        <v>2</v>
      </c>
      <c r="I41" s="197"/>
      <c r="J41" s="198" t="s">
        <v>90</v>
      </c>
      <c r="K41" s="199"/>
      <c r="L41" s="199"/>
      <c r="M41" s="200">
        <v>8.6300000000000008</v>
      </c>
      <c r="N41" s="200">
        <v>8.6300000000000008</v>
      </c>
      <c r="O41" s="195"/>
      <c r="P41" s="195"/>
      <c r="Q41" s="195"/>
      <c r="R41" s="195"/>
      <c r="S41" s="201"/>
    </row>
    <row r="42" spans="1:19" ht="15" hidden="1" x14ac:dyDescent="0.25">
      <c r="A42" s="172"/>
      <c r="B42" s="202" t="s">
        <v>91</v>
      </c>
      <c r="C42" s="203" t="s">
        <v>92</v>
      </c>
      <c r="D42" s="202" t="s">
        <v>89</v>
      </c>
      <c r="E42" s="195"/>
      <c r="F42" s="204"/>
      <c r="G42" s="195"/>
      <c r="H42" s="196">
        <v>3</v>
      </c>
      <c r="I42" s="197"/>
      <c r="J42" s="198" t="s">
        <v>93</v>
      </c>
      <c r="K42" s="199"/>
      <c r="L42" s="199"/>
      <c r="M42" s="200">
        <v>9.3699999999999992</v>
      </c>
      <c r="N42" s="200">
        <v>9.3699999999999992</v>
      </c>
      <c r="O42" s="195"/>
      <c r="P42" s="195"/>
      <c r="Q42" s="195"/>
      <c r="R42" s="195"/>
      <c r="S42" s="201"/>
    </row>
    <row r="43" spans="1:19" ht="15" hidden="1" x14ac:dyDescent="0.25">
      <c r="A43" s="172"/>
      <c r="B43" s="202" t="s">
        <v>94</v>
      </c>
      <c r="C43" s="203" t="s">
        <v>95</v>
      </c>
      <c r="D43" s="202" t="s">
        <v>89</v>
      </c>
      <c r="E43" s="195"/>
      <c r="F43" s="204"/>
      <c r="G43" s="195"/>
      <c r="H43" s="196">
        <v>4</v>
      </c>
      <c r="I43" s="197"/>
      <c r="J43" s="198" t="s">
        <v>96</v>
      </c>
      <c r="K43" s="199"/>
      <c r="L43" s="199"/>
      <c r="M43" s="200">
        <v>10.02</v>
      </c>
      <c r="N43" s="200">
        <v>10.02</v>
      </c>
      <c r="O43" s="195"/>
      <c r="P43" s="195"/>
      <c r="Q43" s="195"/>
      <c r="R43" s="195"/>
      <c r="S43" s="201"/>
    </row>
    <row r="44" spans="1:19" ht="15" hidden="1" x14ac:dyDescent="0.25">
      <c r="A44" s="172"/>
      <c r="B44" s="202" t="s">
        <v>97</v>
      </c>
      <c r="C44" s="203" t="s">
        <v>98</v>
      </c>
      <c r="D44" s="202" t="s">
        <v>89</v>
      </c>
      <c r="E44" s="195"/>
      <c r="F44" s="204"/>
      <c r="G44" s="195"/>
      <c r="H44" s="196">
        <v>5</v>
      </c>
      <c r="I44" s="197"/>
      <c r="J44" s="198" t="s">
        <v>99</v>
      </c>
      <c r="K44" s="199"/>
      <c r="L44" s="199"/>
      <c r="M44" s="200">
        <v>11.05</v>
      </c>
      <c r="N44" s="200">
        <v>11.05</v>
      </c>
      <c r="O44" s="195"/>
      <c r="P44" s="195"/>
      <c r="Q44" s="195"/>
      <c r="R44" s="195"/>
      <c r="S44" s="201"/>
    </row>
    <row r="45" spans="1:19" ht="15" hidden="1" x14ac:dyDescent="0.25">
      <c r="A45" s="172"/>
      <c r="B45" s="202" t="s">
        <v>100</v>
      </c>
      <c r="C45" s="203" t="s">
        <v>101</v>
      </c>
      <c r="D45" s="202" t="s">
        <v>89</v>
      </c>
      <c r="E45" s="195"/>
      <c r="F45" s="204"/>
      <c r="G45" s="195"/>
      <c r="H45" s="196">
        <v>6</v>
      </c>
      <c r="I45" s="197"/>
      <c r="J45" s="198" t="s">
        <v>102</v>
      </c>
      <c r="K45" s="199"/>
      <c r="L45" s="199"/>
      <c r="M45" s="200">
        <v>11.55</v>
      </c>
      <c r="N45" s="200">
        <v>11.55</v>
      </c>
      <c r="O45" s="195"/>
      <c r="P45" s="195"/>
      <c r="Q45" s="195"/>
      <c r="R45" s="195"/>
      <c r="S45" s="201"/>
    </row>
    <row r="46" spans="1:19" ht="15" hidden="1" x14ac:dyDescent="0.25">
      <c r="A46" s="172"/>
      <c r="B46" s="202" t="s">
        <v>103</v>
      </c>
      <c r="C46" s="203" t="s">
        <v>104</v>
      </c>
      <c r="D46" s="202" t="s">
        <v>89</v>
      </c>
      <c r="E46" s="195"/>
      <c r="F46" s="204"/>
      <c r="G46" s="195"/>
      <c r="H46" s="196">
        <v>7</v>
      </c>
      <c r="I46" s="197"/>
      <c r="J46" s="198" t="s">
        <v>105</v>
      </c>
      <c r="K46" s="199"/>
      <c r="L46" s="199"/>
      <c r="M46" s="200">
        <v>11.55</v>
      </c>
      <c r="N46" s="200">
        <v>11.55</v>
      </c>
      <c r="O46" s="195"/>
      <c r="P46" s="195"/>
      <c r="Q46" s="195"/>
      <c r="R46" s="195"/>
      <c r="S46" s="201"/>
    </row>
    <row r="47" spans="1:19" ht="15" hidden="1" x14ac:dyDescent="0.25">
      <c r="A47" s="172"/>
      <c r="B47" s="202" t="s">
        <v>106</v>
      </c>
      <c r="C47" s="203" t="s">
        <v>107</v>
      </c>
      <c r="D47" s="202" t="s">
        <v>89</v>
      </c>
      <c r="E47" s="195"/>
      <c r="F47" s="204"/>
      <c r="G47" s="195"/>
      <c r="H47" s="196">
        <v>8</v>
      </c>
      <c r="I47" s="197"/>
      <c r="J47" s="198" t="s">
        <v>108</v>
      </c>
      <c r="K47" s="199"/>
      <c r="L47" s="199"/>
      <c r="M47" s="200">
        <v>11.79</v>
      </c>
      <c r="N47" s="205">
        <v>11.8</v>
      </c>
      <c r="O47" s="195"/>
      <c r="P47" s="195"/>
      <c r="Q47" s="195"/>
      <c r="R47" s="195"/>
      <c r="S47" s="201"/>
    </row>
    <row r="48" spans="1:19" ht="15" hidden="1" x14ac:dyDescent="0.25">
      <c r="A48" s="172"/>
      <c r="B48" s="202" t="s">
        <v>109</v>
      </c>
      <c r="C48" s="203" t="s">
        <v>110</v>
      </c>
      <c r="D48" s="202" t="s">
        <v>89</v>
      </c>
      <c r="E48" s="195"/>
      <c r="F48" s="204"/>
      <c r="G48" s="195"/>
      <c r="H48" s="196">
        <v>9</v>
      </c>
      <c r="I48" s="197"/>
      <c r="J48" s="198" t="s">
        <v>111</v>
      </c>
      <c r="K48" s="199"/>
      <c r="L48" s="199"/>
      <c r="M48" s="200">
        <v>11.79</v>
      </c>
      <c r="N48" s="205">
        <v>11.8</v>
      </c>
      <c r="O48" s="195"/>
      <c r="P48" s="195"/>
      <c r="Q48" s="195"/>
      <c r="R48" s="195"/>
      <c r="S48" s="201"/>
    </row>
    <row r="49" spans="1:19" ht="15" hidden="1" x14ac:dyDescent="0.25">
      <c r="A49" s="172"/>
      <c r="B49" s="202" t="s">
        <v>112</v>
      </c>
      <c r="C49" s="203" t="s">
        <v>113</v>
      </c>
      <c r="D49" s="202" t="s">
        <v>89</v>
      </c>
      <c r="E49" s="195"/>
      <c r="F49" s="204"/>
      <c r="G49" s="195"/>
      <c r="H49" s="196">
        <v>10</v>
      </c>
      <c r="I49" s="197"/>
      <c r="J49" s="198" t="s">
        <v>114</v>
      </c>
      <c r="K49" s="199"/>
      <c r="L49" s="199"/>
      <c r="M49" s="200">
        <v>12.93</v>
      </c>
      <c r="N49" s="200">
        <v>12.93</v>
      </c>
      <c r="O49" s="195"/>
      <c r="P49" s="195"/>
      <c r="Q49" s="195"/>
      <c r="R49" s="195"/>
      <c r="S49" s="201"/>
    </row>
    <row r="50" spans="1:19" ht="15" hidden="1" x14ac:dyDescent="0.25">
      <c r="A50" s="172"/>
      <c r="B50" s="202" t="s">
        <v>115</v>
      </c>
      <c r="C50" s="203" t="s">
        <v>116</v>
      </c>
      <c r="D50" s="202" t="s">
        <v>89</v>
      </c>
      <c r="E50" s="195"/>
      <c r="F50" s="204"/>
      <c r="G50" s="195"/>
      <c r="H50" s="196">
        <v>11</v>
      </c>
      <c r="I50" s="197"/>
      <c r="J50" s="198" t="s">
        <v>117</v>
      </c>
      <c r="K50" s="199"/>
      <c r="L50" s="199"/>
      <c r="M50" s="200">
        <v>13.47</v>
      </c>
      <c r="N50" s="200">
        <v>13.47</v>
      </c>
      <c r="O50" s="195"/>
      <c r="P50" s="195"/>
      <c r="Q50" s="195"/>
      <c r="R50" s="195"/>
      <c r="S50" s="201"/>
    </row>
    <row r="51" spans="1:19" ht="15" hidden="1" x14ac:dyDescent="0.25">
      <c r="A51" s="172"/>
      <c r="B51" s="202" t="s">
        <v>118</v>
      </c>
      <c r="C51" s="203" t="s">
        <v>119</v>
      </c>
      <c r="D51" s="202" t="s">
        <v>89</v>
      </c>
      <c r="E51" s="195"/>
      <c r="F51" s="204"/>
      <c r="G51" s="195"/>
      <c r="H51" s="196">
        <v>12</v>
      </c>
      <c r="I51" s="197"/>
      <c r="J51" s="198" t="s">
        <v>120</v>
      </c>
      <c r="K51" s="199"/>
      <c r="L51" s="199"/>
      <c r="M51" s="200">
        <v>13.47</v>
      </c>
      <c r="N51" s="200">
        <v>13.47</v>
      </c>
      <c r="O51" s="195"/>
      <c r="P51" s="195"/>
      <c r="Q51" s="195"/>
      <c r="R51" s="195"/>
      <c r="S51" s="201"/>
    </row>
    <row r="52" spans="1:19" ht="15" hidden="1" x14ac:dyDescent="0.25">
      <c r="A52" s="172"/>
      <c r="B52" s="202" t="s">
        <v>121</v>
      </c>
      <c r="C52" s="203" t="s">
        <v>122</v>
      </c>
      <c r="D52" s="202" t="s">
        <v>89</v>
      </c>
      <c r="E52" s="195"/>
      <c r="F52" s="204"/>
      <c r="G52" s="195"/>
      <c r="H52" s="196">
        <v>13</v>
      </c>
      <c r="I52" s="197"/>
      <c r="J52" s="198" t="s">
        <v>123</v>
      </c>
      <c r="K52" s="199"/>
      <c r="L52" s="199"/>
      <c r="M52" s="200">
        <v>14.51</v>
      </c>
      <c r="N52" s="200">
        <v>14.51</v>
      </c>
      <c r="O52" s="195"/>
      <c r="P52" s="195"/>
      <c r="Q52" s="195"/>
      <c r="R52" s="195"/>
      <c r="S52" s="201"/>
    </row>
    <row r="53" spans="1:19" ht="15" hidden="1" x14ac:dyDescent="0.25">
      <c r="A53" s="172"/>
      <c r="B53" s="202" t="s">
        <v>124</v>
      </c>
      <c r="C53" s="203" t="s">
        <v>125</v>
      </c>
      <c r="D53" s="202" t="s">
        <v>89</v>
      </c>
      <c r="E53" s="195"/>
      <c r="F53" s="204"/>
      <c r="G53" s="195"/>
      <c r="H53" s="196">
        <v>14</v>
      </c>
      <c r="I53" s="197"/>
      <c r="J53" s="198" t="s">
        <v>126</v>
      </c>
      <c r="K53" s="199"/>
      <c r="L53" s="199"/>
      <c r="M53" s="200">
        <v>15.09</v>
      </c>
      <c r="N53" s="200">
        <v>15.09</v>
      </c>
      <c r="O53" s="195"/>
      <c r="P53" s="195"/>
      <c r="Q53" s="195"/>
      <c r="R53" s="195"/>
      <c r="S53" s="201"/>
    </row>
    <row r="54" spans="1:19" ht="15" hidden="1" x14ac:dyDescent="0.25">
      <c r="A54" s="172"/>
      <c r="B54" s="202" t="s">
        <v>127</v>
      </c>
      <c r="C54" s="203" t="s">
        <v>128</v>
      </c>
      <c r="D54" s="202" t="s">
        <v>89</v>
      </c>
      <c r="E54" s="195"/>
      <c r="F54" s="204"/>
      <c r="G54" s="195"/>
      <c r="H54" s="196">
        <v>15</v>
      </c>
      <c r="I54" s="197"/>
      <c r="J54" s="198" t="s">
        <v>129</v>
      </c>
      <c r="K54" s="199"/>
      <c r="L54" s="199"/>
      <c r="M54" s="200">
        <v>15.09</v>
      </c>
      <c r="N54" s="200">
        <v>15.09</v>
      </c>
      <c r="O54" s="195"/>
      <c r="P54" s="195"/>
      <c r="Q54" s="195"/>
      <c r="R54" s="195"/>
      <c r="S54" s="201"/>
    </row>
    <row r="55" spans="1:19" ht="15" hidden="1" x14ac:dyDescent="0.25">
      <c r="A55" s="172"/>
      <c r="B55" s="202" t="s">
        <v>130</v>
      </c>
      <c r="C55" s="203" t="s">
        <v>131</v>
      </c>
      <c r="D55" s="202" t="s">
        <v>89</v>
      </c>
      <c r="E55" s="195"/>
      <c r="F55" s="204"/>
      <c r="G55" s="195"/>
      <c r="H55" s="196">
        <v>16</v>
      </c>
      <c r="I55" s="197"/>
      <c r="J55" s="198" t="s">
        <v>132</v>
      </c>
      <c r="K55" s="199"/>
      <c r="L55" s="199"/>
      <c r="M55" s="200">
        <v>15.77</v>
      </c>
      <c r="N55" s="200">
        <v>15.77</v>
      </c>
      <c r="O55" s="195"/>
      <c r="P55" s="195"/>
      <c r="Q55" s="195"/>
      <c r="R55" s="195"/>
      <c r="S55" s="201"/>
    </row>
    <row r="56" spans="1:19" ht="15" hidden="1" x14ac:dyDescent="0.25">
      <c r="A56" s="172"/>
      <c r="B56" s="202" t="s">
        <v>133</v>
      </c>
      <c r="C56" s="203" t="s">
        <v>134</v>
      </c>
      <c r="D56" s="202" t="s">
        <v>89</v>
      </c>
      <c r="E56" s="195"/>
      <c r="F56" s="204"/>
      <c r="G56" s="195"/>
      <c r="H56" s="196">
        <v>17</v>
      </c>
      <c r="I56" s="197"/>
      <c r="J56" s="198" t="s">
        <v>135</v>
      </c>
      <c r="K56" s="199"/>
      <c r="L56" s="199"/>
      <c r="M56" s="200">
        <v>15.94</v>
      </c>
      <c r="N56" s="200">
        <v>15.94</v>
      </c>
      <c r="O56" s="195"/>
      <c r="P56" s="195"/>
      <c r="Q56" s="195"/>
      <c r="R56" s="195"/>
      <c r="S56" s="201"/>
    </row>
    <row r="57" spans="1:19" ht="15" hidden="1" x14ac:dyDescent="0.25">
      <c r="A57" s="172"/>
      <c r="B57" s="202" t="s">
        <v>136</v>
      </c>
      <c r="C57" s="203" t="s">
        <v>137</v>
      </c>
      <c r="D57" s="202" t="s">
        <v>89</v>
      </c>
      <c r="E57" s="195"/>
      <c r="F57" s="204"/>
      <c r="G57" s="195"/>
      <c r="H57" s="196">
        <v>18</v>
      </c>
      <c r="I57" s="197"/>
      <c r="J57" s="198" t="s">
        <v>138</v>
      </c>
      <c r="K57" s="199"/>
      <c r="L57" s="199"/>
      <c r="M57" s="200">
        <v>16.239999999999998</v>
      </c>
      <c r="N57" s="200">
        <v>16.239999999999998</v>
      </c>
      <c r="O57" s="195"/>
      <c r="P57" s="195"/>
      <c r="Q57" s="195"/>
      <c r="R57" s="195"/>
      <c r="S57" s="201"/>
    </row>
    <row r="58" spans="1:19" ht="15" hidden="1" x14ac:dyDescent="0.25">
      <c r="A58" s="172"/>
      <c r="B58" s="202" t="s">
        <v>139</v>
      </c>
      <c r="C58" s="203" t="s">
        <v>140</v>
      </c>
      <c r="D58" s="202" t="s">
        <v>89</v>
      </c>
      <c r="E58" s="195"/>
      <c r="F58" s="204"/>
      <c r="G58" s="195"/>
      <c r="H58" s="196">
        <v>19</v>
      </c>
      <c r="I58" s="197"/>
      <c r="J58" s="198" t="s">
        <v>141</v>
      </c>
      <c r="K58" s="199"/>
      <c r="L58" s="199"/>
      <c r="M58" s="200">
        <v>16.239999999999998</v>
      </c>
      <c r="N58" s="200">
        <v>16.239999999999998</v>
      </c>
      <c r="O58" s="195"/>
      <c r="P58" s="195"/>
      <c r="Q58" s="195"/>
      <c r="R58" s="195"/>
      <c r="S58" s="201"/>
    </row>
    <row r="59" spans="1:19" ht="15" hidden="1" x14ac:dyDescent="0.25">
      <c r="A59" s="172"/>
      <c r="B59" s="202" t="s">
        <v>142</v>
      </c>
      <c r="C59" s="203" t="s">
        <v>143</v>
      </c>
      <c r="D59" s="202" t="s">
        <v>89</v>
      </c>
      <c r="E59" s="195"/>
      <c r="F59" s="204"/>
      <c r="G59" s="195"/>
      <c r="H59" s="196">
        <v>20</v>
      </c>
      <c r="I59" s="197"/>
      <c r="J59" s="198" t="s">
        <v>144</v>
      </c>
      <c r="K59" s="199"/>
      <c r="L59" s="199"/>
      <c r="M59" s="200">
        <v>16.55</v>
      </c>
      <c r="N59" s="200">
        <v>16.55</v>
      </c>
      <c r="O59" s="195"/>
      <c r="P59" s="195"/>
      <c r="Q59" s="195"/>
      <c r="R59" s="195"/>
      <c r="S59" s="201"/>
    </row>
    <row r="60" spans="1:19" ht="15" hidden="1" x14ac:dyDescent="0.25">
      <c r="A60" s="172"/>
      <c r="B60" s="202" t="s">
        <v>145</v>
      </c>
      <c r="C60" s="203" t="s">
        <v>146</v>
      </c>
      <c r="D60" s="202" t="s">
        <v>89</v>
      </c>
      <c r="E60" s="195"/>
      <c r="F60" s="204"/>
      <c r="G60" s="195"/>
      <c r="H60" s="196">
        <v>21</v>
      </c>
      <c r="I60" s="197"/>
      <c r="J60" s="198" t="s">
        <v>147</v>
      </c>
      <c r="K60" s="199"/>
      <c r="L60" s="199"/>
      <c r="M60" s="200">
        <v>16.55</v>
      </c>
      <c r="N60" s="200">
        <v>16.55</v>
      </c>
      <c r="O60" s="195"/>
      <c r="P60" s="195"/>
      <c r="Q60" s="195"/>
      <c r="R60" s="195"/>
      <c r="S60" s="201"/>
    </row>
    <row r="61" spans="1:19" ht="15" hidden="1" x14ac:dyDescent="0.25">
      <c r="A61" s="172"/>
      <c r="B61" s="202" t="s">
        <v>148</v>
      </c>
      <c r="C61" s="203" t="s">
        <v>149</v>
      </c>
      <c r="D61" s="202" t="s">
        <v>89</v>
      </c>
      <c r="E61" s="195"/>
      <c r="F61" s="204"/>
      <c r="G61" s="195"/>
      <c r="H61" s="196">
        <v>22</v>
      </c>
      <c r="I61" s="197"/>
      <c r="J61" s="198" t="s">
        <v>150</v>
      </c>
      <c r="K61" s="199"/>
      <c r="L61" s="199"/>
      <c r="M61" s="200">
        <v>20.87</v>
      </c>
      <c r="N61" s="200">
        <v>20.87</v>
      </c>
      <c r="O61" s="195"/>
      <c r="P61" s="195"/>
      <c r="Q61" s="195"/>
      <c r="R61" s="195"/>
      <c r="S61" s="201"/>
    </row>
    <row r="62" spans="1:19" ht="15" hidden="1" x14ac:dyDescent="0.25">
      <c r="A62" s="172"/>
      <c r="B62" s="202" t="s">
        <v>151</v>
      </c>
      <c r="C62" s="203" t="s">
        <v>152</v>
      </c>
      <c r="D62" s="202" t="s">
        <v>89</v>
      </c>
      <c r="E62" s="195"/>
      <c r="F62" s="204"/>
      <c r="G62" s="195"/>
      <c r="H62" s="196">
        <v>23</v>
      </c>
      <c r="I62" s="197"/>
      <c r="J62" s="198" t="s">
        <v>153</v>
      </c>
      <c r="K62" s="199"/>
      <c r="L62" s="199"/>
      <c r="M62" s="200">
        <v>18.600000000000001</v>
      </c>
      <c r="N62" s="200">
        <v>18.600000000000001</v>
      </c>
      <c r="O62" s="195"/>
      <c r="P62" s="195"/>
      <c r="Q62" s="195"/>
      <c r="R62" s="195"/>
      <c r="S62" s="201"/>
    </row>
    <row r="63" spans="1:19" ht="15" hidden="1" x14ac:dyDescent="0.25">
      <c r="A63" s="172"/>
      <c r="B63" s="202" t="s">
        <v>154</v>
      </c>
      <c r="C63" s="203" t="s">
        <v>155</v>
      </c>
      <c r="D63" s="202" t="s">
        <v>89</v>
      </c>
      <c r="E63" s="195"/>
      <c r="F63" s="204"/>
      <c r="G63" s="195"/>
      <c r="H63" s="196">
        <v>24</v>
      </c>
      <c r="I63" s="197"/>
      <c r="J63" s="198" t="s">
        <v>156</v>
      </c>
      <c r="K63" s="199"/>
      <c r="L63" s="199"/>
      <c r="M63" s="200">
        <v>18.98</v>
      </c>
      <c r="N63" s="200">
        <v>18.98</v>
      </c>
      <c r="O63" s="195"/>
      <c r="P63" s="195"/>
      <c r="Q63" s="195"/>
      <c r="R63" s="195"/>
      <c r="S63" s="201"/>
    </row>
    <row r="64" spans="1:19" ht="15" hidden="1" x14ac:dyDescent="0.25">
      <c r="A64" s="172"/>
      <c r="B64" s="202" t="s">
        <v>157</v>
      </c>
      <c r="C64" s="203" t="s">
        <v>158</v>
      </c>
      <c r="D64" s="202" t="s">
        <v>89</v>
      </c>
      <c r="E64" s="195"/>
      <c r="F64" s="204"/>
      <c r="G64" s="195"/>
      <c r="H64" s="196">
        <v>25</v>
      </c>
      <c r="I64" s="197"/>
      <c r="J64" s="198" t="s">
        <v>159</v>
      </c>
      <c r="K64" s="199"/>
      <c r="L64" s="199"/>
      <c r="M64" s="200">
        <v>18.98</v>
      </c>
      <c r="N64" s="200">
        <v>18.98</v>
      </c>
      <c r="O64" s="195"/>
      <c r="P64" s="195"/>
      <c r="Q64" s="195"/>
      <c r="R64" s="195"/>
      <c r="S64" s="201"/>
    </row>
    <row r="65" spans="1:19" ht="15" hidden="1" x14ac:dyDescent="0.25">
      <c r="A65" s="172"/>
      <c r="B65" s="202" t="s">
        <v>160</v>
      </c>
      <c r="C65" s="203" t="s">
        <v>161</v>
      </c>
      <c r="D65" s="202" t="s">
        <v>89</v>
      </c>
      <c r="E65" s="195"/>
      <c r="F65" s="204"/>
      <c r="G65" s="195"/>
      <c r="H65" s="196">
        <v>26</v>
      </c>
      <c r="I65" s="197"/>
      <c r="J65" s="198" t="s">
        <v>162</v>
      </c>
      <c r="K65" s="199"/>
      <c r="L65" s="199"/>
      <c r="M65" s="200">
        <v>19.350000000000001</v>
      </c>
      <c r="N65" s="200">
        <v>19.350000000000001</v>
      </c>
      <c r="O65" s="195"/>
      <c r="P65" s="195"/>
      <c r="Q65" s="195"/>
      <c r="R65" s="195"/>
      <c r="S65" s="201"/>
    </row>
    <row r="66" spans="1:19" ht="15" hidden="1" x14ac:dyDescent="0.25">
      <c r="A66" s="172"/>
      <c r="B66" s="202" t="s">
        <v>163</v>
      </c>
      <c r="C66" s="203" t="s">
        <v>164</v>
      </c>
      <c r="D66" s="202" t="s">
        <v>89</v>
      </c>
      <c r="E66" s="195"/>
      <c r="F66" s="204"/>
      <c r="G66" s="195"/>
      <c r="H66" s="196">
        <v>27</v>
      </c>
      <c r="I66" s="197"/>
      <c r="J66" s="198" t="s">
        <v>165</v>
      </c>
      <c r="K66" s="199"/>
      <c r="L66" s="199"/>
      <c r="M66" s="200">
        <v>19.350000000000001</v>
      </c>
      <c r="N66" s="200">
        <v>19.350000000000001</v>
      </c>
      <c r="O66" s="195"/>
      <c r="P66" s="195"/>
      <c r="Q66" s="195"/>
      <c r="R66" s="195"/>
      <c r="S66" s="201"/>
    </row>
    <row r="67" spans="1:19" ht="15" hidden="1" x14ac:dyDescent="0.25">
      <c r="A67" s="172"/>
      <c r="B67" s="202" t="s">
        <v>166</v>
      </c>
      <c r="C67" s="203" t="s">
        <v>167</v>
      </c>
      <c r="D67" s="202" t="s">
        <v>89</v>
      </c>
      <c r="E67" s="195"/>
      <c r="F67" s="204"/>
      <c r="G67" s="195"/>
      <c r="H67" s="196">
        <v>28</v>
      </c>
      <c r="I67" s="197"/>
      <c r="J67" s="198" t="s">
        <v>80</v>
      </c>
      <c r="K67" s="199"/>
      <c r="L67" s="199"/>
      <c r="M67" s="200">
        <v>22.39</v>
      </c>
      <c r="N67" s="206" t="s">
        <v>168</v>
      </c>
      <c r="O67" s="195"/>
      <c r="P67" s="195"/>
      <c r="Q67" s="195"/>
      <c r="R67" s="195"/>
      <c r="S67" s="201"/>
    </row>
    <row r="68" spans="1:19" ht="15" hidden="1" x14ac:dyDescent="0.25">
      <c r="A68" s="172"/>
      <c r="B68" s="202" t="s">
        <v>169</v>
      </c>
      <c r="C68" s="203" t="s">
        <v>170</v>
      </c>
      <c r="D68" s="202" t="s">
        <v>89</v>
      </c>
      <c r="E68" s="195"/>
      <c r="F68" s="204"/>
      <c r="G68" s="195"/>
      <c r="H68" s="196">
        <v>29</v>
      </c>
      <c r="I68" s="197"/>
      <c r="J68" s="198" t="s">
        <v>171</v>
      </c>
      <c r="K68" s="199"/>
      <c r="L68" s="199"/>
      <c r="M68" s="200">
        <v>20.94</v>
      </c>
      <c r="N68" s="200">
        <v>20.94</v>
      </c>
      <c r="O68" s="195"/>
      <c r="P68" s="195"/>
      <c r="Q68" s="195"/>
      <c r="R68" s="195"/>
      <c r="S68" s="201"/>
    </row>
    <row r="69" spans="1:19" ht="15" hidden="1" x14ac:dyDescent="0.25">
      <c r="A69" s="172"/>
      <c r="B69" s="202" t="s">
        <v>172</v>
      </c>
      <c r="C69" s="203" t="s">
        <v>173</v>
      </c>
      <c r="D69" s="202" t="s">
        <v>89</v>
      </c>
      <c r="E69" s="195"/>
      <c r="F69" s="204"/>
      <c r="G69" s="195"/>
      <c r="H69" s="196">
        <v>30</v>
      </c>
      <c r="I69" s="197"/>
      <c r="J69" s="198" t="s">
        <v>174</v>
      </c>
      <c r="K69" s="199"/>
      <c r="L69" s="199"/>
      <c r="M69" s="200">
        <v>21.36</v>
      </c>
      <c r="N69" s="200">
        <v>21.36</v>
      </c>
      <c r="O69" s="195"/>
      <c r="P69" s="195"/>
      <c r="Q69" s="195"/>
      <c r="R69" s="195"/>
      <c r="S69" s="201"/>
    </row>
    <row r="70" spans="1:19" ht="15" hidden="1" x14ac:dyDescent="0.25">
      <c r="A70" s="172"/>
      <c r="B70" s="202" t="s">
        <v>175</v>
      </c>
      <c r="C70" s="203" t="s">
        <v>176</v>
      </c>
      <c r="D70" s="202" t="s">
        <v>89</v>
      </c>
      <c r="E70" s="195"/>
      <c r="F70" s="204"/>
      <c r="G70" s="195"/>
      <c r="H70" s="196">
        <v>31</v>
      </c>
      <c r="I70" s="197"/>
      <c r="J70" s="198" t="s">
        <v>177</v>
      </c>
      <c r="K70" s="199"/>
      <c r="L70" s="199"/>
      <c r="M70" s="200">
        <v>21.36</v>
      </c>
      <c r="N70" s="200">
        <v>21.36</v>
      </c>
      <c r="O70" s="195"/>
      <c r="P70" s="195"/>
      <c r="Q70" s="195"/>
      <c r="R70" s="195"/>
      <c r="S70" s="201"/>
    </row>
    <row r="71" spans="1:19" ht="15" hidden="1" x14ac:dyDescent="0.25">
      <c r="A71" s="172"/>
      <c r="B71" s="202" t="s">
        <v>178</v>
      </c>
      <c r="C71" s="203" t="s">
        <v>179</v>
      </c>
      <c r="D71" s="202" t="s">
        <v>89</v>
      </c>
      <c r="E71" s="195"/>
      <c r="F71" s="204"/>
      <c r="G71" s="195"/>
      <c r="H71" s="199"/>
      <c r="I71" s="197"/>
      <c r="J71" s="198" t="s">
        <v>180</v>
      </c>
      <c r="K71" s="199"/>
      <c r="L71" s="199"/>
      <c r="M71" s="200">
        <v>21.78</v>
      </c>
      <c r="N71" s="200">
        <v>21.78</v>
      </c>
      <c r="O71" s="195"/>
      <c r="P71" s="195"/>
      <c r="Q71" s="195"/>
      <c r="R71" s="195"/>
      <c r="S71" s="201"/>
    </row>
    <row r="72" spans="1:19" ht="15" hidden="1" x14ac:dyDescent="0.25">
      <c r="A72" s="172"/>
      <c r="B72" s="202" t="s">
        <v>181</v>
      </c>
      <c r="C72" s="203" t="s">
        <v>182</v>
      </c>
      <c r="D72" s="202" t="s">
        <v>89</v>
      </c>
      <c r="E72" s="195"/>
      <c r="F72" s="204"/>
      <c r="G72" s="195"/>
      <c r="H72" s="199"/>
      <c r="I72" s="197"/>
      <c r="J72" s="198" t="s">
        <v>183</v>
      </c>
      <c r="K72" s="199"/>
      <c r="L72" s="199"/>
      <c r="M72" s="200">
        <v>21.78</v>
      </c>
      <c r="N72" s="200">
        <v>21.78</v>
      </c>
      <c r="O72" s="195"/>
      <c r="P72" s="195"/>
      <c r="Q72" s="195"/>
      <c r="R72" s="195"/>
      <c r="S72" s="201"/>
    </row>
    <row r="73" spans="1:19" ht="15" hidden="1" x14ac:dyDescent="0.25">
      <c r="A73" s="172"/>
      <c r="B73" s="202" t="s">
        <v>184</v>
      </c>
      <c r="C73" s="203" t="s">
        <v>185</v>
      </c>
      <c r="D73" s="202" t="s">
        <v>186</v>
      </c>
      <c r="E73" s="195"/>
      <c r="F73" s="204"/>
      <c r="G73" s="195"/>
      <c r="H73" s="199"/>
      <c r="I73" s="197"/>
      <c r="J73" s="198" t="s">
        <v>187</v>
      </c>
      <c r="K73" s="199"/>
      <c r="L73" s="199"/>
      <c r="M73" s="200">
        <v>23.38</v>
      </c>
      <c r="N73" s="206" t="s">
        <v>168</v>
      </c>
      <c r="O73" s="195"/>
      <c r="P73" s="195"/>
      <c r="Q73" s="195"/>
      <c r="R73" s="195"/>
      <c r="S73" s="201"/>
    </row>
    <row r="74" spans="1:19" ht="15" hidden="1" x14ac:dyDescent="0.25">
      <c r="A74" s="172"/>
      <c r="B74" s="202" t="s">
        <v>188</v>
      </c>
      <c r="C74" s="203" t="s">
        <v>189</v>
      </c>
      <c r="D74" s="202" t="s">
        <v>89</v>
      </c>
      <c r="E74" s="195"/>
      <c r="F74" s="204"/>
      <c r="G74" s="195"/>
      <c r="H74" s="199"/>
      <c r="I74" s="197"/>
      <c r="J74" s="198" t="s">
        <v>190</v>
      </c>
      <c r="K74" s="199"/>
      <c r="L74" s="199"/>
      <c r="M74" s="200">
        <v>24.14</v>
      </c>
      <c r="N74" s="200">
        <v>24.14</v>
      </c>
      <c r="O74" s="195"/>
      <c r="P74" s="195"/>
      <c r="Q74" s="195"/>
      <c r="R74" s="195"/>
      <c r="S74" s="201"/>
    </row>
    <row r="75" spans="1:19" ht="15" hidden="1" x14ac:dyDescent="0.25">
      <c r="A75" s="172"/>
      <c r="B75" s="202" t="s">
        <v>191</v>
      </c>
      <c r="C75" s="203" t="s">
        <v>192</v>
      </c>
      <c r="D75" s="202" t="s">
        <v>89</v>
      </c>
      <c r="E75" s="195"/>
      <c r="F75" s="204"/>
      <c r="G75" s="195"/>
      <c r="H75" s="199"/>
      <c r="I75" s="197"/>
      <c r="J75" s="198" t="s">
        <v>193</v>
      </c>
      <c r="K75" s="199"/>
      <c r="L75" s="199"/>
      <c r="M75" s="200">
        <v>24.98</v>
      </c>
      <c r="N75" s="200">
        <v>24.98</v>
      </c>
      <c r="O75" s="195"/>
      <c r="P75" s="195"/>
      <c r="Q75" s="195"/>
      <c r="R75" s="195"/>
      <c r="S75" s="201"/>
    </row>
    <row r="76" spans="1:19" ht="15" hidden="1" x14ac:dyDescent="0.25">
      <c r="A76" s="172"/>
      <c r="B76" s="202" t="s">
        <v>194</v>
      </c>
      <c r="C76" s="203" t="s">
        <v>195</v>
      </c>
      <c r="D76" s="202" t="s">
        <v>89</v>
      </c>
      <c r="E76" s="195"/>
      <c r="F76" s="204"/>
      <c r="G76" s="195"/>
      <c r="H76" s="199"/>
      <c r="I76" s="197"/>
      <c r="J76" s="198" t="s">
        <v>196</v>
      </c>
      <c r="K76" s="199"/>
      <c r="L76" s="199"/>
      <c r="M76" s="200">
        <v>24.98</v>
      </c>
      <c r="N76" s="200">
        <v>24.98</v>
      </c>
      <c r="O76" s="195"/>
      <c r="P76" s="195"/>
      <c r="Q76" s="195"/>
      <c r="R76" s="195"/>
      <c r="S76" s="201"/>
    </row>
    <row r="77" spans="1:19" ht="15" hidden="1" x14ac:dyDescent="0.25">
      <c r="A77" s="172"/>
      <c r="B77" s="202" t="s">
        <v>197</v>
      </c>
      <c r="C77" s="203" t="s">
        <v>198</v>
      </c>
      <c r="D77" s="202" t="s">
        <v>89</v>
      </c>
      <c r="E77" s="195"/>
      <c r="F77" s="204"/>
      <c r="G77" s="195"/>
      <c r="H77" s="199"/>
      <c r="I77" s="197"/>
      <c r="J77" s="198" t="s">
        <v>199</v>
      </c>
      <c r="K77" s="199"/>
      <c r="L77" s="199"/>
      <c r="M77" s="200">
        <v>25.4</v>
      </c>
      <c r="N77" s="200">
        <v>25.4</v>
      </c>
      <c r="O77" s="195"/>
      <c r="P77" s="195"/>
      <c r="Q77" s="195"/>
      <c r="R77" s="195"/>
      <c r="S77" s="201"/>
    </row>
    <row r="78" spans="1:19" ht="15" hidden="1" x14ac:dyDescent="0.25">
      <c r="A78" s="172"/>
      <c r="B78" s="202" t="s">
        <v>200</v>
      </c>
      <c r="C78" s="203" t="s">
        <v>201</v>
      </c>
      <c r="D78" s="202" t="s">
        <v>89</v>
      </c>
      <c r="E78" s="195"/>
      <c r="F78" s="204"/>
      <c r="G78" s="195"/>
      <c r="H78" s="199"/>
      <c r="I78" s="197"/>
      <c r="J78" s="198" t="s">
        <v>202</v>
      </c>
      <c r="K78" s="199"/>
      <c r="L78" s="199"/>
      <c r="M78" s="200">
        <v>25.4</v>
      </c>
      <c r="N78" s="200">
        <v>25.4</v>
      </c>
      <c r="O78" s="195"/>
      <c r="P78" s="195"/>
      <c r="Q78" s="195"/>
      <c r="R78" s="195"/>
      <c r="S78" s="201"/>
    </row>
    <row r="79" spans="1:19" ht="15" hidden="1" x14ac:dyDescent="0.25">
      <c r="A79" s="172"/>
      <c r="B79" s="202" t="s">
        <v>203</v>
      </c>
      <c r="C79" s="203" t="s">
        <v>204</v>
      </c>
      <c r="D79" s="202" t="s">
        <v>89</v>
      </c>
      <c r="E79" s="195"/>
      <c r="F79" s="204"/>
      <c r="G79" s="195"/>
      <c r="H79" s="199"/>
      <c r="I79" s="197"/>
      <c r="J79" s="198" t="s">
        <v>205</v>
      </c>
      <c r="K79" s="199"/>
      <c r="L79" s="199"/>
      <c r="M79" s="200">
        <v>24.92</v>
      </c>
      <c r="N79" s="206" t="s">
        <v>168</v>
      </c>
      <c r="O79" s="195"/>
      <c r="P79" s="195"/>
      <c r="Q79" s="195"/>
      <c r="R79" s="195"/>
      <c r="S79" s="201"/>
    </row>
    <row r="80" spans="1:19" ht="15" hidden="1" x14ac:dyDescent="0.25">
      <c r="A80" s="172"/>
      <c r="B80" s="202" t="s">
        <v>206</v>
      </c>
      <c r="C80" s="203" t="s">
        <v>207</v>
      </c>
      <c r="D80" s="202" t="s">
        <v>89</v>
      </c>
      <c r="E80" s="195"/>
      <c r="F80" s="204"/>
      <c r="G80" s="195"/>
      <c r="H80" s="199"/>
      <c r="I80" s="197"/>
      <c r="J80" s="198" t="s">
        <v>208</v>
      </c>
      <c r="K80" s="199"/>
      <c r="L80" s="199"/>
      <c r="M80" s="200">
        <v>25.68</v>
      </c>
      <c r="N80" s="200">
        <v>25.68</v>
      </c>
      <c r="O80" s="195"/>
      <c r="P80" s="195"/>
      <c r="Q80" s="195"/>
      <c r="R80" s="195"/>
      <c r="S80" s="201"/>
    </row>
    <row r="81" spans="1:19" ht="15" hidden="1" x14ac:dyDescent="0.25">
      <c r="A81" s="172"/>
      <c r="B81" s="202" t="s">
        <v>209</v>
      </c>
      <c r="C81" s="203" t="s">
        <v>210</v>
      </c>
      <c r="D81" s="202" t="s">
        <v>89</v>
      </c>
      <c r="E81" s="195"/>
      <c r="F81" s="204"/>
      <c r="G81" s="195"/>
      <c r="H81" s="199"/>
      <c r="I81" s="197"/>
      <c r="J81" s="198" t="s">
        <v>211</v>
      </c>
      <c r="K81" s="199"/>
      <c r="L81" s="199"/>
      <c r="M81" s="200">
        <v>28.35</v>
      </c>
      <c r="N81" s="206" t="s">
        <v>168</v>
      </c>
      <c r="O81" s="195"/>
      <c r="P81" s="195"/>
      <c r="Q81" s="195"/>
      <c r="R81" s="195"/>
      <c r="S81" s="201"/>
    </row>
    <row r="82" spans="1:19" ht="15" hidden="1" x14ac:dyDescent="0.25">
      <c r="A82" s="172"/>
      <c r="B82" s="202" t="s">
        <v>212</v>
      </c>
      <c r="C82" s="203" t="s">
        <v>213</v>
      </c>
      <c r="D82" s="202" t="s">
        <v>89</v>
      </c>
      <c r="E82" s="195"/>
      <c r="F82" s="204"/>
      <c r="G82" s="195"/>
      <c r="H82" s="199"/>
      <c r="I82" s="197"/>
      <c r="J82" s="198" t="s">
        <v>214</v>
      </c>
      <c r="K82" s="199"/>
      <c r="L82" s="199"/>
      <c r="M82" s="200">
        <v>26.83</v>
      </c>
      <c r="N82" s="200">
        <v>26.83</v>
      </c>
      <c r="O82" s="195"/>
      <c r="P82" s="195"/>
      <c r="Q82" s="195"/>
      <c r="R82" s="195"/>
      <c r="S82" s="201"/>
    </row>
    <row r="83" spans="1:19" ht="15" hidden="1" x14ac:dyDescent="0.25">
      <c r="A83" s="172"/>
      <c r="B83" s="202" t="s">
        <v>215</v>
      </c>
      <c r="C83" s="203" t="s">
        <v>216</v>
      </c>
      <c r="D83" s="202" t="s">
        <v>89</v>
      </c>
      <c r="E83" s="195"/>
      <c r="F83" s="204"/>
      <c r="G83" s="195"/>
      <c r="H83" s="199"/>
      <c r="I83" s="197"/>
      <c r="J83" s="198" t="s">
        <v>217</v>
      </c>
      <c r="K83" s="199"/>
      <c r="L83" s="199"/>
      <c r="M83" s="200">
        <v>27.91</v>
      </c>
      <c r="N83" s="200">
        <v>27.91</v>
      </c>
      <c r="O83" s="195"/>
      <c r="P83" s="195"/>
      <c r="Q83" s="195"/>
      <c r="R83" s="195"/>
      <c r="S83" s="201"/>
    </row>
    <row r="84" spans="1:19" ht="15" hidden="1" x14ac:dyDescent="0.25">
      <c r="A84" s="172"/>
      <c r="B84" s="202" t="s">
        <v>218</v>
      </c>
      <c r="C84" s="203" t="s">
        <v>219</v>
      </c>
      <c r="D84" s="202" t="s">
        <v>89</v>
      </c>
      <c r="E84" s="195"/>
      <c r="F84" s="204"/>
      <c r="G84" s="195"/>
      <c r="H84" s="199"/>
      <c r="I84" s="197"/>
      <c r="J84" s="198" t="s">
        <v>220</v>
      </c>
      <c r="K84" s="199"/>
      <c r="L84" s="199"/>
      <c r="M84" s="200">
        <v>27.91</v>
      </c>
      <c r="N84" s="200">
        <v>27.91</v>
      </c>
      <c r="O84" s="195"/>
      <c r="P84" s="195"/>
      <c r="Q84" s="195"/>
      <c r="R84" s="195"/>
      <c r="S84" s="201"/>
    </row>
    <row r="85" spans="1:19" ht="15" hidden="1" x14ac:dyDescent="0.25">
      <c r="A85" s="172"/>
      <c r="B85" s="202" t="s">
        <v>221</v>
      </c>
      <c r="C85" s="203" t="s">
        <v>222</v>
      </c>
      <c r="D85" s="202" t="s">
        <v>89</v>
      </c>
      <c r="E85" s="195"/>
      <c r="F85" s="204"/>
      <c r="G85" s="195"/>
      <c r="H85" s="199"/>
      <c r="I85" s="197"/>
      <c r="J85" s="198" t="s">
        <v>223</v>
      </c>
      <c r="K85" s="199"/>
      <c r="L85" s="199"/>
      <c r="M85" s="200">
        <v>29.49</v>
      </c>
      <c r="N85" s="206" t="s">
        <v>168</v>
      </c>
      <c r="O85" s="195"/>
      <c r="P85" s="195"/>
      <c r="Q85" s="195"/>
      <c r="R85" s="195"/>
      <c r="S85" s="201"/>
    </row>
    <row r="86" spans="1:19" ht="15" hidden="1" x14ac:dyDescent="0.25">
      <c r="A86" s="172"/>
      <c r="B86" s="202" t="s">
        <v>224</v>
      </c>
      <c r="C86" s="203" t="s">
        <v>225</v>
      </c>
      <c r="D86" s="202" t="s">
        <v>89</v>
      </c>
      <c r="E86" s="195"/>
      <c r="F86" s="204"/>
      <c r="G86" s="195"/>
      <c r="H86" s="199"/>
      <c r="I86" s="197"/>
      <c r="J86" s="198" t="s">
        <v>226</v>
      </c>
      <c r="K86" s="199"/>
      <c r="L86" s="199"/>
      <c r="M86" s="200">
        <v>28.41</v>
      </c>
      <c r="N86" s="206" t="s">
        <v>168</v>
      </c>
      <c r="O86" s="195"/>
      <c r="P86" s="195"/>
      <c r="Q86" s="195"/>
      <c r="R86" s="195"/>
      <c r="S86" s="201"/>
    </row>
    <row r="87" spans="1:19" ht="15" hidden="1" x14ac:dyDescent="0.25">
      <c r="A87" s="172"/>
      <c r="B87" s="202" t="s">
        <v>227</v>
      </c>
      <c r="C87" s="203" t="s">
        <v>228</v>
      </c>
      <c r="D87" s="202" t="s">
        <v>89</v>
      </c>
      <c r="E87" s="195"/>
      <c r="F87" s="204"/>
      <c r="G87" s="195"/>
      <c r="H87" s="199"/>
      <c r="I87" s="197"/>
      <c r="J87" s="198" t="s">
        <v>229</v>
      </c>
      <c r="K87" s="199"/>
      <c r="L87" s="199"/>
      <c r="M87" s="200">
        <v>27.7</v>
      </c>
      <c r="N87" s="200">
        <v>27.7</v>
      </c>
      <c r="O87" s="195"/>
      <c r="P87" s="195"/>
      <c r="Q87" s="195"/>
      <c r="R87" s="195"/>
      <c r="S87" s="201"/>
    </row>
    <row r="88" spans="1:19" ht="15" hidden="1" x14ac:dyDescent="0.25">
      <c r="A88" s="172"/>
      <c r="B88" s="202" t="s">
        <v>230</v>
      </c>
      <c r="C88" s="203" t="s">
        <v>231</v>
      </c>
      <c r="D88" s="202" t="s">
        <v>89</v>
      </c>
      <c r="E88" s="195"/>
      <c r="F88" s="204"/>
      <c r="G88" s="195"/>
      <c r="H88" s="199"/>
      <c r="I88" s="197"/>
      <c r="J88" s="198" t="s">
        <v>232</v>
      </c>
      <c r="K88" s="199"/>
      <c r="L88" s="199"/>
      <c r="M88" s="200">
        <v>28.39</v>
      </c>
      <c r="N88" s="200">
        <v>28.39</v>
      </c>
      <c r="O88" s="195"/>
      <c r="P88" s="195"/>
      <c r="Q88" s="195"/>
      <c r="R88" s="195"/>
      <c r="S88" s="201"/>
    </row>
    <row r="89" spans="1:19" ht="15" hidden="1" x14ac:dyDescent="0.25">
      <c r="A89" s="172"/>
      <c r="B89" s="202" t="s">
        <v>233</v>
      </c>
      <c r="C89" s="203" t="s">
        <v>234</v>
      </c>
      <c r="D89" s="202" t="s">
        <v>89</v>
      </c>
      <c r="E89" s="195"/>
      <c r="F89" s="204"/>
      <c r="G89" s="195"/>
      <c r="H89" s="199"/>
      <c r="I89" s="197"/>
      <c r="J89" s="198" t="s">
        <v>235</v>
      </c>
      <c r="K89" s="199"/>
      <c r="L89" s="199"/>
      <c r="M89" s="200">
        <v>30.54</v>
      </c>
      <c r="N89" s="200">
        <v>30.54</v>
      </c>
      <c r="O89" s="195"/>
      <c r="P89" s="195"/>
      <c r="Q89" s="195"/>
      <c r="R89" s="195"/>
      <c r="S89" s="201"/>
    </row>
    <row r="90" spans="1:19" ht="15" hidden="1" x14ac:dyDescent="0.25">
      <c r="A90" s="172"/>
      <c r="B90" s="202" t="s">
        <v>236</v>
      </c>
      <c r="C90" s="203" t="s">
        <v>237</v>
      </c>
      <c r="D90" s="202" t="s">
        <v>89</v>
      </c>
      <c r="E90" s="195"/>
      <c r="F90" s="204"/>
      <c r="G90" s="195"/>
      <c r="H90" s="199"/>
      <c r="I90" s="197"/>
      <c r="J90" s="198" t="s">
        <v>238</v>
      </c>
      <c r="K90" s="199"/>
      <c r="L90" s="199"/>
      <c r="M90" s="200">
        <v>31.08</v>
      </c>
      <c r="N90" s="200">
        <v>31.08</v>
      </c>
      <c r="O90" s="195"/>
      <c r="P90" s="195"/>
      <c r="Q90" s="195"/>
      <c r="R90" s="195"/>
      <c r="S90" s="201"/>
    </row>
    <row r="91" spans="1:19" ht="15" hidden="1" x14ac:dyDescent="0.25">
      <c r="A91" s="172"/>
      <c r="B91" s="202" t="s">
        <v>239</v>
      </c>
      <c r="C91" s="203" t="s">
        <v>240</v>
      </c>
      <c r="D91" s="202" t="s">
        <v>89</v>
      </c>
      <c r="E91" s="195"/>
      <c r="F91" s="204"/>
      <c r="G91" s="195"/>
      <c r="H91" s="199"/>
      <c r="I91" s="197"/>
      <c r="J91" s="198" t="s">
        <v>241</v>
      </c>
      <c r="K91" s="199"/>
      <c r="L91" s="199"/>
      <c r="M91" s="200">
        <v>31.08</v>
      </c>
      <c r="N91" s="200">
        <v>31.08</v>
      </c>
      <c r="O91" s="195"/>
      <c r="P91" s="195"/>
      <c r="Q91" s="195"/>
      <c r="R91" s="195"/>
      <c r="S91" s="201"/>
    </row>
    <row r="92" spans="1:19" ht="15" hidden="1" x14ac:dyDescent="0.25">
      <c r="A92" s="172"/>
      <c r="B92" s="202" t="s">
        <v>242</v>
      </c>
      <c r="C92" s="203" t="s">
        <v>243</v>
      </c>
      <c r="D92" s="202" t="s">
        <v>89</v>
      </c>
      <c r="E92" s="195"/>
      <c r="F92" s="204"/>
      <c r="G92" s="195"/>
      <c r="H92" s="199"/>
      <c r="I92" s="197"/>
      <c r="J92" s="198" t="s">
        <v>244</v>
      </c>
      <c r="K92" s="199"/>
      <c r="L92" s="199"/>
      <c r="M92" s="200">
        <v>31.61</v>
      </c>
      <c r="N92" s="200">
        <v>31.61</v>
      </c>
      <c r="O92" s="195"/>
      <c r="P92" s="195"/>
      <c r="Q92" s="195"/>
      <c r="R92" s="195"/>
      <c r="S92" s="201"/>
    </row>
    <row r="93" spans="1:19" ht="15" hidden="1" x14ac:dyDescent="0.25">
      <c r="A93" s="172"/>
      <c r="B93" s="202" t="s">
        <v>245</v>
      </c>
      <c r="C93" s="203" t="s">
        <v>246</v>
      </c>
      <c r="D93" s="202" t="s">
        <v>247</v>
      </c>
      <c r="E93" s="195"/>
      <c r="F93" s="204"/>
      <c r="G93" s="195"/>
      <c r="H93" s="199"/>
      <c r="I93" s="197"/>
      <c r="J93" s="198" t="s">
        <v>248</v>
      </c>
      <c r="K93" s="199"/>
      <c r="L93" s="199"/>
      <c r="M93" s="200">
        <v>31.61</v>
      </c>
      <c r="N93" s="200">
        <v>31.61</v>
      </c>
      <c r="O93" s="195"/>
      <c r="P93" s="195"/>
      <c r="Q93" s="195"/>
      <c r="R93" s="195"/>
      <c r="S93" s="201"/>
    </row>
    <row r="94" spans="1:19" ht="15" hidden="1" x14ac:dyDescent="0.25">
      <c r="A94" s="172"/>
      <c r="B94" s="202" t="s">
        <v>249</v>
      </c>
      <c r="C94" s="203" t="s">
        <v>250</v>
      </c>
      <c r="D94" s="202" t="s">
        <v>251</v>
      </c>
      <c r="E94" s="195"/>
      <c r="F94" s="204"/>
      <c r="G94" s="195"/>
      <c r="H94" s="199"/>
      <c r="I94" s="197"/>
      <c r="J94" s="198" t="s">
        <v>252</v>
      </c>
      <c r="K94" s="199"/>
      <c r="L94" s="199"/>
      <c r="M94" s="200">
        <v>31.59</v>
      </c>
      <c r="N94" s="206" t="s">
        <v>168</v>
      </c>
      <c r="O94" s="195"/>
      <c r="P94" s="195"/>
      <c r="Q94" s="195"/>
      <c r="R94" s="195"/>
      <c r="S94" s="201"/>
    </row>
    <row r="95" spans="1:19" ht="15" hidden="1" x14ac:dyDescent="0.25">
      <c r="A95" s="172"/>
      <c r="B95" s="202" t="s">
        <v>253</v>
      </c>
      <c r="C95" s="203" t="s">
        <v>254</v>
      </c>
      <c r="D95" s="202" t="s">
        <v>255</v>
      </c>
      <c r="E95" s="195"/>
      <c r="F95" s="204"/>
      <c r="G95" s="195"/>
      <c r="H95" s="199"/>
      <c r="I95" s="197"/>
      <c r="J95" s="198" t="s">
        <v>256</v>
      </c>
      <c r="K95" s="199"/>
      <c r="L95" s="199"/>
      <c r="M95" s="200">
        <v>32.06</v>
      </c>
      <c r="N95" s="200">
        <v>32.06</v>
      </c>
      <c r="O95" s="195"/>
      <c r="P95" s="195"/>
      <c r="Q95" s="195"/>
      <c r="R95" s="195"/>
      <c r="S95" s="201"/>
    </row>
    <row r="96" spans="1:19" ht="15" hidden="1" x14ac:dyDescent="0.25">
      <c r="A96" s="172"/>
      <c r="B96" s="202" t="s">
        <v>257</v>
      </c>
      <c r="C96" s="203" t="s">
        <v>258</v>
      </c>
      <c r="D96" s="202" t="s">
        <v>255</v>
      </c>
      <c r="E96" s="195"/>
      <c r="F96" s="204"/>
      <c r="G96" s="195"/>
      <c r="H96" s="199"/>
      <c r="I96" s="197"/>
      <c r="J96" s="198" t="s">
        <v>259</v>
      </c>
      <c r="K96" s="199"/>
      <c r="L96" s="199"/>
      <c r="M96" s="200">
        <v>33.04</v>
      </c>
      <c r="N96" s="200">
        <v>33.04</v>
      </c>
      <c r="O96" s="195"/>
      <c r="P96" s="195"/>
      <c r="Q96" s="195"/>
      <c r="R96" s="195"/>
      <c r="S96" s="201"/>
    </row>
    <row r="97" spans="1:19" ht="15" hidden="1" x14ac:dyDescent="0.25">
      <c r="A97" s="172"/>
      <c r="B97" s="202" t="s">
        <v>260</v>
      </c>
      <c r="C97" s="203" t="s">
        <v>261</v>
      </c>
      <c r="D97" s="202" t="s">
        <v>255</v>
      </c>
      <c r="E97" s="195"/>
      <c r="F97" s="204"/>
      <c r="G97" s="195"/>
      <c r="H97" s="199"/>
      <c r="I97" s="197"/>
      <c r="J97" s="198" t="s">
        <v>262</v>
      </c>
      <c r="K97" s="199"/>
      <c r="L97" s="199"/>
      <c r="M97" s="200">
        <v>33.67</v>
      </c>
      <c r="N97" s="200">
        <v>33.67</v>
      </c>
      <c r="O97" s="195"/>
      <c r="P97" s="195"/>
      <c r="Q97" s="195"/>
      <c r="R97" s="195"/>
      <c r="S97" s="201"/>
    </row>
    <row r="98" spans="1:19" ht="15" hidden="1" x14ac:dyDescent="0.25">
      <c r="A98" s="172"/>
      <c r="B98" s="202" t="s">
        <v>263</v>
      </c>
      <c r="C98" s="203" t="s">
        <v>264</v>
      </c>
      <c r="D98" s="202" t="s">
        <v>255</v>
      </c>
      <c r="E98" s="195"/>
      <c r="F98" s="204"/>
      <c r="G98" s="195"/>
      <c r="H98" s="199"/>
      <c r="I98" s="197"/>
      <c r="J98" s="198" t="s">
        <v>265</v>
      </c>
      <c r="K98" s="199"/>
      <c r="L98" s="199"/>
      <c r="M98" s="200">
        <v>33.67</v>
      </c>
      <c r="N98" s="200">
        <v>33.67</v>
      </c>
      <c r="O98" s="195"/>
      <c r="P98" s="195"/>
      <c r="Q98" s="195"/>
      <c r="R98" s="195"/>
      <c r="S98" s="201"/>
    </row>
    <row r="99" spans="1:19" ht="15" hidden="1" x14ac:dyDescent="0.25">
      <c r="A99" s="172"/>
      <c r="B99" s="202" t="s">
        <v>266</v>
      </c>
      <c r="C99" s="203" t="s">
        <v>267</v>
      </c>
      <c r="D99" s="202" t="s">
        <v>255</v>
      </c>
      <c r="E99" s="195"/>
      <c r="F99" s="204"/>
      <c r="G99" s="195"/>
      <c r="H99" s="199"/>
      <c r="I99" s="197"/>
      <c r="J99" s="198" t="s">
        <v>268</v>
      </c>
      <c r="K99" s="199"/>
      <c r="L99" s="199"/>
      <c r="M99" s="200">
        <v>34.299999999999997</v>
      </c>
      <c r="N99" s="200">
        <v>34.299999999999997</v>
      </c>
      <c r="O99" s="195"/>
      <c r="P99" s="195"/>
      <c r="Q99" s="195"/>
      <c r="R99" s="195"/>
      <c r="S99" s="201"/>
    </row>
    <row r="100" spans="1:19" ht="15" hidden="1" x14ac:dyDescent="0.25">
      <c r="A100" s="172"/>
      <c r="B100" s="202" t="s">
        <v>269</v>
      </c>
      <c r="C100" s="203" t="s">
        <v>270</v>
      </c>
      <c r="D100" s="202" t="s">
        <v>255</v>
      </c>
      <c r="E100" s="195"/>
      <c r="F100" s="204"/>
      <c r="G100" s="195"/>
      <c r="H100" s="199"/>
      <c r="I100" s="197"/>
      <c r="J100" s="198" t="s">
        <v>271</v>
      </c>
      <c r="K100" s="199"/>
      <c r="L100" s="199"/>
      <c r="M100" s="200">
        <v>34.299999999999997</v>
      </c>
      <c r="N100" s="200">
        <v>34.299999999999997</v>
      </c>
      <c r="O100" s="195"/>
      <c r="P100" s="195"/>
      <c r="Q100" s="195"/>
      <c r="R100" s="195"/>
      <c r="S100" s="201"/>
    </row>
    <row r="101" spans="1:19" ht="15" hidden="1" x14ac:dyDescent="0.25">
      <c r="A101" s="172"/>
      <c r="B101" s="202" t="s">
        <v>272</v>
      </c>
      <c r="C101" s="203" t="s">
        <v>273</v>
      </c>
      <c r="D101" s="202" t="s">
        <v>255</v>
      </c>
      <c r="E101" s="195"/>
      <c r="F101" s="204"/>
      <c r="G101" s="195"/>
      <c r="H101" s="199"/>
      <c r="I101" s="197"/>
      <c r="J101" s="198" t="s">
        <v>274</v>
      </c>
      <c r="K101" s="199"/>
      <c r="L101" s="199"/>
      <c r="M101" s="200">
        <v>35.020000000000003</v>
      </c>
      <c r="N101" s="206" t="s">
        <v>168</v>
      </c>
      <c r="O101" s="195"/>
      <c r="P101" s="195"/>
      <c r="Q101" s="195"/>
      <c r="R101" s="195"/>
      <c r="S101" s="201"/>
    </row>
    <row r="102" spans="1:19" ht="15" hidden="1" x14ac:dyDescent="0.25">
      <c r="A102" s="172"/>
      <c r="B102" s="202" t="s">
        <v>275</v>
      </c>
      <c r="C102" s="203" t="s">
        <v>276</v>
      </c>
      <c r="D102" s="202" t="s">
        <v>255</v>
      </c>
      <c r="E102" s="195"/>
      <c r="F102" s="204"/>
      <c r="G102" s="195"/>
      <c r="H102" s="199"/>
      <c r="I102" s="197"/>
      <c r="J102" s="198" t="s">
        <v>277</v>
      </c>
      <c r="K102" s="199"/>
      <c r="L102" s="199"/>
      <c r="M102" s="200">
        <v>36.54</v>
      </c>
      <c r="N102" s="200">
        <v>36.54</v>
      </c>
      <c r="O102" s="195"/>
      <c r="P102" s="195"/>
      <c r="Q102" s="195"/>
      <c r="R102" s="195"/>
      <c r="S102" s="201"/>
    </row>
    <row r="103" spans="1:19" ht="15" hidden="1" x14ac:dyDescent="0.25">
      <c r="A103" s="172"/>
      <c r="B103" s="202" t="s">
        <v>278</v>
      </c>
      <c r="C103" s="203" t="s">
        <v>279</v>
      </c>
      <c r="D103" s="202" t="s">
        <v>255</v>
      </c>
      <c r="E103" s="195"/>
      <c r="F103" s="204"/>
      <c r="G103" s="195"/>
      <c r="H103" s="199"/>
      <c r="I103" s="197"/>
      <c r="J103" s="198" t="s">
        <v>280</v>
      </c>
      <c r="K103" s="199"/>
      <c r="L103" s="199"/>
      <c r="M103" s="200">
        <v>37.21</v>
      </c>
      <c r="N103" s="200">
        <v>37.21</v>
      </c>
      <c r="O103" s="195"/>
      <c r="P103" s="195"/>
      <c r="Q103" s="195"/>
      <c r="R103" s="195"/>
      <c r="S103" s="201"/>
    </row>
    <row r="104" spans="1:19" ht="15" hidden="1" x14ac:dyDescent="0.25">
      <c r="A104" s="172"/>
      <c r="B104" s="202" t="s">
        <v>281</v>
      </c>
      <c r="C104" s="203" t="s">
        <v>282</v>
      </c>
      <c r="D104" s="202" t="s">
        <v>255</v>
      </c>
      <c r="E104" s="195"/>
      <c r="F104" s="204"/>
      <c r="G104" s="195"/>
      <c r="H104" s="199"/>
      <c r="I104" s="197"/>
      <c r="J104" s="198" t="s">
        <v>283</v>
      </c>
      <c r="K104" s="199"/>
      <c r="L104" s="199"/>
      <c r="M104" s="200">
        <v>37.21</v>
      </c>
      <c r="N104" s="200">
        <v>37.21</v>
      </c>
      <c r="O104" s="195"/>
      <c r="P104" s="195"/>
      <c r="Q104" s="195"/>
      <c r="R104" s="195"/>
      <c r="S104" s="201"/>
    </row>
    <row r="105" spans="1:19" ht="15" hidden="1" x14ac:dyDescent="0.25">
      <c r="A105" s="172"/>
      <c r="B105" s="202" t="s">
        <v>284</v>
      </c>
      <c r="C105" s="203" t="s">
        <v>285</v>
      </c>
      <c r="D105" s="202" t="s">
        <v>255</v>
      </c>
      <c r="E105" s="195"/>
      <c r="F105" s="204"/>
      <c r="G105" s="195"/>
      <c r="H105" s="199"/>
      <c r="I105" s="197"/>
      <c r="J105" s="198" t="s">
        <v>286</v>
      </c>
      <c r="K105" s="199"/>
      <c r="L105" s="199"/>
      <c r="M105" s="200">
        <v>37.880000000000003</v>
      </c>
      <c r="N105" s="200">
        <v>37.880000000000003</v>
      </c>
      <c r="O105" s="195"/>
      <c r="P105" s="195"/>
      <c r="Q105" s="195"/>
      <c r="R105" s="195"/>
      <c r="S105" s="201"/>
    </row>
    <row r="106" spans="1:19" ht="15" hidden="1" x14ac:dyDescent="0.25">
      <c r="A106" s="172"/>
      <c r="B106" s="202" t="s">
        <v>287</v>
      </c>
      <c r="C106" s="203" t="s">
        <v>288</v>
      </c>
      <c r="D106" s="202" t="s">
        <v>255</v>
      </c>
      <c r="E106" s="195"/>
      <c r="F106" s="204"/>
      <c r="G106" s="195"/>
      <c r="H106" s="199"/>
      <c r="I106" s="197"/>
      <c r="J106" s="198" t="s">
        <v>289</v>
      </c>
      <c r="K106" s="199"/>
      <c r="L106" s="199"/>
      <c r="M106" s="200">
        <v>37.880000000000003</v>
      </c>
      <c r="N106" s="200">
        <v>37.880000000000003</v>
      </c>
      <c r="O106" s="195"/>
      <c r="P106" s="195"/>
      <c r="Q106" s="195"/>
      <c r="R106" s="195"/>
      <c r="S106" s="201"/>
    </row>
    <row r="107" spans="1:19" ht="15" hidden="1" x14ac:dyDescent="0.25">
      <c r="A107" s="172"/>
      <c r="B107" s="202" t="s">
        <v>290</v>
      </c>
      <c r="C107" s="203" t="s">
        <v>291</v>
      </c>
      <c r="D107" s="202" t="s">
        <v>255</v>
      </c>
      <c r="E107" s="195"/>
      <c r="F107" s="204"/>
      <c r="G107" s="195"/>
      <c r="H107" s="199"/>
      <c r="I107" s="197"/>
      <c r="J107" s="198" t="s">
        <v>292</v>
      </c>
      <c r="K107" s="199"/>
      <c r="L107" s="199"/>
      <c r="M107" s="200">
        <v>39.770000000000003</v>
      </c>
      <c r="N107" s="200">
        <v>39.770000000000003</v>
      </c>
      <c r="O107" s="195"/>
      <c r="P107" s="195"/>
      <c r="Q107" s="195"/>
      <c r="R107" s="195"/>
      <c r="S107" s="201"/>
    </row>
    <row r="108" spans="1:19" ht="15" hidden="1" x14ac:dyDescent="0.25">
      <c r="A108" s="172"/>
      <c r="B108" s="202" t="s">
        <v>293</v>
      </c>
      <c r="C108" s="203" t="s">
        <v>294</v>
      </c>
      <c r="D108" s="202" t="s">
        <v>255</v>
      </c>
      <c r="E108" s="195"/>
      <c r="F108" s="204"/>
      <c r="G108" s="195"/>
      <c r="H108" s="199"/>
      <c r="I108" s="197"/>
      <c r="J108" s="198" t="s">
        <v>295</v>
      </c>
      <c r="K108" s="199"/>
      <c r="L108" s="199"/>
      <c r="M108" s="200">
        <v>40.44</v>
      </c>
      <c r="N108" s="200">
        <v>40.44</v>
      </c>
      <c r="O108" s="195"/>
      <c r="P108" s="195"/>
      <c r="Q108" s="195"/>
      <c r="R108" s="195"/>
      <c r="S108" s="201"/>
    </row>
    <row r="109" spans="1:19" ht="15" hidden="1" x14ac:dyDescent="0.25">
      <c r="A109" s="172"/>
      <c r="B109" s="202" t="s">
        <v>296</v>
      </c>
      <c r="C109" s="203" t="s">
        <v>297</v>
      </c>
      <c r="D109" s="202" t="s">
        <v>255</v>
      </c>
      <c r="E109" s="195"/>
      <c r="F109" s="204"/>
      <c r="G109" s="195"/>
      <c r="H109" s="199"/>
      <c r="I109" s="197"/>
      <c r="J109" s="198" t="s">
        <v>298</v>
      </c>
      <c r="K109" s="199"/>
      <c r="L109" s="199"/>
      <c r="M109" s="200">
        <v>40.44</v>
      </c>
      <c r="N109" s="200">
        <v>40.44</v>
      </c>
      <c r="O109" s="195"/>
      <c r="P109" s="195"/>
      <c r="Q109" s="195"/>
      <c r="R109" s="195"/>
      <c r="S109" s="201"/>
    </row>
    <row r="110" spans="1:19" ht="15" hidden="1" x14ac:dyDescent="0.25">
      <c r="A110" s="172"/>
      <c r="B110" s="202" t="s">
        <v>299</v>
      </c>
      <c r="C110" s="203" t="s">
        <v>300</v>
      </c>
      <c r="D110" s="202" t="s">
        <v>255</v>
      </c>
      <c r="E110" s="195"/>
      <c r="F110" s="204"/>
      <c r="G110" s="195"/>
      <c r="H110" s="199"/>
      <c r="I110" s="197"/>
      <c r="J110" s="198" t="s">
        <v>301</v>
      </c>
      <c r="K110" s="199"/>
      <c r="L110" s="199"/>
      <c r="M110" s="200">
        <v>40.51</v>
      </c>
      <c r="N110" s="206" t="s">
        <v>168</v>
      </c>
      <c r="O110" s="195"/>
      <c r="P110" s="195"/>
      <c r="Q110" s="195"/>
      <c r="R110" s="195"/>
      <c r="S110" s="201"/>
    </row>
    <row r="111" spans="1:19" ht="15" hidden="1" x14ac:dyDescent="0.25">
      <c r="A111" s="172"/>
      <c r="B111" s="202" t="s">
        <v>302</v>
      </c>
      <c r="C111" s="203" t="s">
        <v>303</v>
      </c>
      <c r="D111" s="202" t="s">
        <v>255</v>
      </c>
      <c r="E111" s="195"/>
      <c r="F111" s="204"/>
      <c r="G111" s="195"/>
      <c r="H111" s="199"/>
      <c r="I111" s="197"/>
      <c r="J111" s="198" t="s">
        <v>304</v>
      </c>
      <c r="K111" s="199"/>
      <c r="L111" s="199"/>
      <c r="M111" s="200">
        <v>40.590000000000003</v>
      </c>
      <c r="N111" s="206" t="s">
        <v>168</v>
      </c>
      <c r="O111" s="195"/>
      <c r="P111" s="195"/>
      <c r="Q111" s="195"/>
      <c r="R111" s="195"/>
      <c r="S111" s="201"/>
    </row>
    <row r="112" spans="1:19" ht="15" hidden="1" x14ac:dyDescent="0.25">
      <c r="A112" s="172"/>
      <c r="B112" s="202" t="s">
        <v>305</v>
      </c>
      <c r="C112" s="203" t="s">
        <v>306</v>
      </c>
      <c r="D112" s="202" t="s">
        <v>307</v>
      </c>
      <c r="E112" s="195"/>
      <c r="F112" s="204"/>
      <c r="G112" s="195"/>
      <c r="H112" s="199"/>
      <c r="I112" s="197"/>
      <c r="J112" s="198" t="s">
        <v>308</v>
      </c>
      <c r="K112" s="199"/>
      <c r="L112" s="199"/>
      <c r="M112" s="200">
        <v>24.14</v>
      </c>
      <c r="N112" s="200">
        <v>24.14</v>
      </c>
      <c r="O112" s="195"/>
      <c r="P112" s="195"/>
      <c r="Q112" s="195"/>
      <c r="R112" s="195"/>
      <c r="S112" s="201"/>
    </row>
    <row r="113" spans="1:19" ht="15" hidden="1" x14ac:dyDescent="0.25">
      <c r="A113" s="172"/>
      <c r="B113" s="202" t="s">
        <v>309</v>
      </c>
      <c r="C113" s="203" t="s">
        <v>310</v>
      </c>
      <c r="D113" s="202" t="s">
        <v>307</v>
      </c>
      <c r="E113" s="195"/>
      <c r="F113" s="204"/>
      <c r="G113" s="195"/>
      <c r="H113" s="199"/>
      <c r="I113" s="197"/>
      <c r="J113" s="198" t="s">
        <v>311</v>
      </c>
      <c r="K113" s="199"/>
      <c r="L113" s="199"/>
      <c r="M113" s="200">
        <v>30.54</v>
      </c>
      <c r="N113" s="200">
        <v>30.54</v>
      </c>
      <c r="O113" s="195"/>
      <c r="P113" s="195"/>
      <c r="Q113" s="195"/>
      <c r="R113" s="195"/>
      <c r="S113" s="201"/>
    </row>
    <row r="114" spans="1:19" ht="15" hidden="1" x14ac:dyDescent="0.25">
      <c r="A114" s="172"/>
      <c r="B114" s="202" t="s">
        <v>312</v>
      </c>
      <c r="C114" s="203" t="s">
        <v>313</v>
      </c>
      <c r="D114" s="202" t="s">
        <v>307</v>
      </c>
      <c r="E114" s="195"/>
      <c r="F114" s="204"/>
      <c r="G114" s="195"/>
      <c r="H114" s="199"/>
      <c r="I114" s="197"/>
      <c r="J114" s="198" t="s">
        <v>314</v>
      </c>
      <c r="K114" s="199"/>
      <c r="L114" s="199"/>
      <c r="M114" s="200">
        <v>30.54</v>
      </c>
      <c r="N114" s="200">
        <v>30.54</v>
      </c>
      <c r="O114" s="195"/>
      <c r="P114" s="195"/>
      <c r="Q114" s="195"/>
      <c r="R114" s="195"/>
      <c r="S114" s="201"/>
    </row>
    <row r="115" spans="1:19" ht="15" hidden="1" x14ac:dyDescent="0.25">
      <c r="A115" s="172"/>
      <c r="B115" s="202" t="s">
        <v>315</v>
      </c>
      <c r="C115" s="203" t="s">
        <v>316</v>
      </c>
      <c r="D115" s="202" t="s">
        <v>307</v>
      </c>
      <c r="E115" s="195"/>
      <c r="F115" s="204"/>
      <c r="G115" s="195"/>
      <c r="H115" s="199"/>
      <c r="I115" s="197"/>
      <c r="J115" s="198" t="s">
        <v>317</v>
      </c>
      <c r="K115" s="199"/>
      <c r="L115" s="199"/>
      <c r="M115" s="200">
        <v>36.54</v>
      </c>
      <c r="N115" s="200">
        <v>36.54</v>
      </c>
      <c r="O115" s="195"/>
      <c r="P115" s="195"/>
      <c r="Q115" s="195"/>
      <c r="R115" s="195"/>
      <c r="S115" s="201"/>
    </row>
    <row r="116" spans="1:19" ht="15" hidden="1" x14ac:dyDescent="0.25">
      <c r="A116" s="172"/>
      <c r="B116" s="202" t="s">
        <v>318</v>
      </c>
      <c r="C116" s="203" t="s">
        <v>319</v>
      </c>
      <c r="D116" s="202" t="s">
        <v>307</v>
      </c>
      <c r="E116" s="195"/>
      <c r="F116" s="204"/>
      <c r="G116" s="195"/>
      <c r="H116" s="199"/>
      <c r="I116" s="197"/>
      <c r="J116" s="207"/>
      <c r="K116" s="199"/>
      <c r="L116" s="199"/>
      <c r="M116" s="208"/>
      <c r="N116" s="209"/>
      <c r="O116" s="195"/>
      <c r="P116" s="195"/>
      <c r="Q116" s="195"/>
      <c r="R116" s="195"/>
      <c r="S116" s="201"/>
    </row>
    <row r="117" spans="1:19" ht="15" hidden="1" x14ac:dyDescent="0.25">
      <c r="A117" s="172"/>
      <c r="B117" s="202" t="s">
        <v>320</v>
      </c>
      <c r="C117" s="203" t="s">
        <v>321</v>
      </c>
      <c r="D117" s="202" t="s">
        <v>307</v>
      </c>
      <c r="E117" s="195"/>
      <c r="F117" s="204"/>
      <c r="G117" s="195"/>
      <c r="H117" s="199"/>
      <c r="I117" s="197"/>
      <c r="J117" s="207"/>
      <c r="K117" s="199"/>
      <c r="L117" s="199"/>
      <c r="M117" s="208"/>
      <c r="N117" s="209"/>
      <c r="O117" s="195"/>
      <c r="P117" s="195"/>
      <c r="Q117" s="195"/>
      <c r="R117" s="195"/>
      <c r="S117" s="201"/>
    </row>
    <row r="118" spans="1:19" ht="15" hidden="1" x14ac:dyDescent="0.25">
      <c r="A118" s="172"/>
      <c r="B118" s="202" t="s">
        <v>322</v>
      </c>
      <c r="C118" s="203" t="s">
        <v>323</v>
      </c>
      <c r="D118" s="202" t="s">
        <v>307</v>
      </c>
      <c r="E118" s="195"/>
      <c r="F118" s="204"/>
      <c r="G118" s="195"/>
      <c r="H118" s="199"/>
      <c r="I118" s="197"/>
      <c r="J118" s="207"/>
      <c r="K118" s="199"/>
      <c r="L118" s="199"/>
      <c r="M118" s="208"/>
      <c r="N118" s="209"/>
      <c r="O118" s="195"/>
      <c r="P118" s="195"/>
      <c r="Q118" s="195"/>
      <c r="R118" s="195"/>
      <c r="S118" s="201"/>
    </row>
    <row r="119" spans="1:19" ht="15" hidden="1" x14ac:dyDescent="0.25">
      <c r="A119" s="172"/>
      <c r="B119" s="202" t="s">
        <v>324</v>
      </c>
      <c r="C119" s="203" t="s">
        <v>325</v>
      </c>
      <c r="D119" s="202" t="s">
        <v>307</v>
      </c>
      <c r="E119" s="195"/>
      <c r="F119" s="204"/>
      <c r="G119" s="195"/>
      <c r="H119" s="199"/>
      <c r="I119" s="197"/>
      <c r="J119" s="207"/>
      <c r="K119" s="199"/>
      <c r="L119" s="199"/>
      <c r="M119" s="208"/>
      <c r="N119" s="209"/>
      <c r="O119" s="195"/>
      <c r="P119" s="195"/>
      <c r="Q119" s="195"/>
      <c r="R119" s="195"/>
      <c r="S119" s="201"/>
    </row>
    <row r="120" spans="1:19" ht="15" hidden="1" x14ac:dyDescent="0.25">
      <c r="A120" s="172"/>
      <c r="B120" s="202" t="s">
        <v>326</v>
      </c>
      <c r="C120" s="203" t="s">
        <v>327</v>
      </c>
      <c r="D120" s="202" t="s">
        <v>307</v>
      </c>
      <c r="E120" s="195"/>
      <c r="F120" s="204"/>
      <c r="G120" s="195"/>
      <c r="H120" s="199"/>
      <c r="I120" s="197"/>
      <c r="J120" s="207"/>
      <c r="K120" s="199"/>
      <c r="L120" s="199"/>
      <c r="M120" s="208"/>
      <c r="N120" s="209"/>
      <c r="O120" s="195"/>
      <c r="P120" s="195"/>
      <c r="Q120" s="195"/>
      <c r="R120" s="195"/>
      <c r="S120" s="201"/>
    </row>
    <row r="121" spans="1:19" ht="15" hidden="1" x14ac:dyDescent="0.25">
      <c r="A121" s="172"/>
      <c r="B121" s="202" t="s">
        <v>328</v>
      </c>
      <c r="C121" s="203" t="s">
        <v>329</v>
      </c>
      <c r="D121" s="202" t="s">
        <v>307</v>
      </c>
      <c r="E121" s="195"/>
      <c r="F121" s="204"/>
      <c r="G121" s="195"/>
      <c r="H121" s="199"/>
      <c r="I121" s="197"/>
      <c r="J121" s="207"/>
      <c r="K121" s="199"/>
      <c r="L121" s="199"/>
      <c r="M121" s="208"/>
      <c r="N121" s="209"/>
      <c r="O121" s="195"/>
      <c r="P121" s="195"/>
      <c r="Q121" s="195"/>
      <c r="R121" s="195"/>
      <c r="S121" s="201"/>
    </row>
    <row r="122" spans="1:19" ht="15" hidden="1" x14ac:dyDescent="0.25">
      <c r="A122" s="172"/>
      <c r="B122" s="202" t="s">
        <v>330</v>
      </c>
      <c r="C122" s="203" t="s">
        <v>331</v>
      </c>
      <c r="D122" s="202" t="s">
        <v>307</v>
      </c>
      <c r="E122" s="195"/>
      <c r="F122" s="204"/>
      <c r="G122" s="195"/>
      <c r="H122" s="199"/>
      <c r="I122" s="197"/>
      <c r="J122" s="207"/>
      <c r="K122" s="199"/>
      <c r="L122" s="199"/>
      <c r="M122" s="208"/>
      <c r="N122" s="209"/>
      <c r="O122" s="195"/>
      <c r="P122" s="195"/>
      <c r="Q122" s="195"/>
      <c r="R122" s="195"/>
      <c r="S122" s="201"/>
    </row>
    <row r="123" spans="1:19" ht="15" hidden="1" x14ac:dyDescent="0.25">
      <c r="A123" s="172"/>
      <c r="B123" s="202" t="s">
        <v>332</v>
      </c>
      <c r="C123" s="203" t="s">
        <v>333</v>
      </c>
      <c r="D123" s="202" t="s">
        <v>307</v>
      </c>
      <c r="E123" s="195"/>
      <c r="F123" s="204"/>
      <c r="G123" s="195"/>
      <c r="H123" s="210"/>
      <c r="I123" s="211"/>
      <c r="J123" s="212"/>
      <c r="K123" s="210"/>
      <c r="L123" s="210"/>
      <c r="M123" s="213"/>
      <c r="N123" s="209"/>
      <c r="O123" s="195"/>
      <c r="P123" s="195"/>
      <c r="Q123" s="195"/>
      <c r="R123" s="195"/>
      <c r="S123" s="201"/>
    </row>
    <row r="124" spans="1:19" ht="15" hidden="1" x14ac:dyDescent="0.25">
      <c r="A124" s="172"/>
      <c r="B124" s="202" t="s">
        <v>334</v>
      </c>
      <c r="C124" s="203" t="s">
        <v>335</v>
      </c>
      <c r="D124" s="202" t="s">
        <v>307</v>
      </c>
      <c r="E124" s="195"/>
      <c r="F124" s="204"/>
      <c r="G124" s="195"/>
      <c r="H124" s="195"/>
      <c r="I124" s="214"/>
      <c r="J124" s="132"/>
      <c r="K124" s="195"/>
      <c r="L124" s="195"/>
      <c r="M124" s="132"/>
      <c r="N124" s="215"/>
      <c r="O124" s="195"/>
      <c r="P124" s="195"/>
      <c r="Q124" s="195"/>
      <c r="R124" s="132"/>
      <c r="S124" s="201"/>
    </row>
    <row r="125" spans="1:19" ht="15" hidden="1" x14ac:dyDescent="0.25">
      <c r="A125" s="172"/>
      <c r="B125" s="202" t="s">
        <v>336</v>
      </c>
      <c r="C125" s="203" t="s">
        <v>337</v>
      </c>
      <c r="D125" s="202" t="s">
        <v>307</v>
      </c>
      <c r="E125" s="195"/>
      <c r="F125" s="204"/>
      <c r="G125" s="195"/>
      <c r="H125" s="195"/>
      <c r="I125" s="214"/>
      <c r="J125" s="132"/>
      <c r="K125" s="195"/>
      <c r="L125" s="195"/>
      <c r="M125" s="132"/>
      <c r="N125" s="215"/>
      <c r="O125" s="195"/>
      <c r="P125" s="195"/>
      <c r="Q125" s="195"/>
      <c r="R125" s="132"/>
      <c r="S125" s="201"/>
    </row>
    <row r="126" spans="1:19" ht="15" hidden="1" x14ac:dyDescent="0.25">
      <c r="A126" s="172"/>
      <c r="B126" s="202" t="s">
        <v>338</v>
      </c>
      <c r="C126" s="203" t="s">
        <v>339</v>
      </c>
      <c r="D126" s="202" t="s">
        <v>307</v>
      </c>
      <c r="E126" s="195"/>
      <c r="F126" s="204"/>
      <c r="G126" s="195"/>
      <c r="H126" s="195"/>
      <c r="I126" s="214"/>
      <c r="J126" s="132"/>
      <c r="K126" s="195"/>
      <c r="L126" s="195"/>
      <c r="M126" s="132"/>
      <c r="N126" s="215"/>
      <c r="O126" s="195"/>
      <c r="P126" s="195"/>
      <c r="Q126" s="195"/>
      <c r="R126" s="132"/>
      <c r="S126" s="201"/>
    </row>
    <row r="127" spans="1:19" ht="15" hidden="1" x14ac:dyDescent="0.25">
      <c r="A127" s="172"/>
      <c r="B127" s="202" t="s">
        <v>340</v>
      </c>
      <c r="C127" s="203" t="s">
        <v>341</v>
      </c>
      <c r="D127" s="202" t="s">
        <v>307</v>
      </c>
      <c r="E127" s="195"/>
      <c r="F127" s="204"/>
      <c r="G127" s="195"/>
      <c r="H127" s="195"/>
      <c r="I127" s="214"/>
      <c r="J127" s="132"/>
      <c r="K127" s="195"/>
      <c r="L127" s="195"/>
      <c r="M127" s="132"/>
      <c r="N127" s="215"/>
      <c r="O127" s="195"/>
      <c r="P127" s="195"/>
      <c r="Q127" s="195"/>
      <c r="R127" s="132"/>
      <c r="S127" s="201"/>
    </row>
    <row r="128" spans="1:19" ht="15" hidden="1" x14ac:dyDescent="0.25">
      <c r="A128" s="172"/>
      <c r="B128" s="202" t="s">
        <v>342</v>
      </c>
      <c r="C128" s="203" t="s">
        <v>343</v>
      </c>
      <c r="D128" s="202" t="s">
        <v>307</v>
      </c>
      <c r="E128" s="195"/>
      <c r="F128" s="204"/>
      <c r="G128" s="195"/>
      <c r="H128" s="195"/>
      <c r="I128" s="214"/>
      <c r="J128" s="132"/>
      <c r="K128" s="195"/>
      <c r="L128" s="195"/>
      <c r="M128" s="132"/>
      <c r="N128" s="215"/>
      <c r="O128" s="195"/>
      <c r="P128" s="195"/>
      <c r="Q128" s="195"/>
      <c r="R128" s="132"/>
      <c r="S128" s="201"/>
    </row>
    <row r="129" spans="1:19" ht="15" hidden="1" x14ac:dyDescent="0.25">
      <c r="A129" s="172"/>
      <c r="B129" s="202" t="s">
        <v>344</v>
      </c>
      <c r="C129" s="203" t="s">
        <v>345</v>
      </c>
      <c r="D129" s="202" t="s">
        <v>346</v>
      </c>
      <c r="E129" s="195"/>
      <c r="F129" s="204"/>
      <c r="G129" s="195"/>
      <c r="H129" s="195"/>
      <c r="I129" s="214"/>
      <c r="J129" s="132"/>
      <c r="K129" s="195"/>
      <c r="L129" s="195"/>
      <c r="M129" s="132"/>
      <c r="N129" s="215"/>
      <c r="O129" s="195"/>
      <c r="P129" s="195"/>
      <c r="Q129" s="195"/>
      <c r="R129" s="132"/>
      <c r="S129" s="201"/>
    </row>
    <row r="130" spans="1:19" ht="15" hidden="1" x14ac:dyDescent="0.25">
      <c r="A130" s="172"/>
      <c r="B130" s="202" t="s">
        <v>347</v>
      </c>
      <c r="C130" s="203" t="s">
        <v>348</v>
      </c>
      <c r="D130" s="202" t="s">
        <v>346</v>
      </c>
      <c r="E130" s="195"/>
      <c r="F130" s="204"/>
      <c r="G130" s="195"/>
      <c r="H130" s="195"/>
      <c r="I130" s="214"/>
      <c r="J130" s="132"/>
      <c r="K130" s="195"/>
      <c r="L130" s="195"/>
      <c r="M130" s="132"/>
      <c r="N130" s="215"/>
      <c r="O130" s="195"/>
      <c r="P130" s="195"/>
      <c r="Q130" s="195"/>
      <c r="R130" s="132"/>
      <c r="S130" s="201"/>
    </row>
    <row r="131" spans="1:19" ht="15" hidden="1" x14ac:dyDescent="0.25">
      <c r="A131" s="172"/>
      <c r="B131" s="202" t="s">
        <v>349</v>
      </c>
      <c r="C131" s="203" t="s">
        <v>350</v>
      </c>
      <c r="D131" s="202" t="s">
        <v>346</v>
      </c>
      <c r="E131" s="195"/>
      <c r="F131" s="204"/>
      <c r="G131" s="195"/>
      <c r="H131" s="195"/>
      <c r="I131" s="214"/>
      <c r="J131" s="132"/>
      <c r="K131" s="195"/>
      <c r="L131" s="195"/>
      <c r="M131" s="132"/>
      <c r="N131" s="215"/>
      <c r="O131" s="195"/>
      <c r="P131" s="195"/>
      <c r="Q131" s="195"/>
      <c r="R131" s="132"/>
      <c r="S131" s="201"/>
    </row>
    <row r="132" spans="1:19" ht="15" hidden="1" x14ac:dyDescent="0.25">
      <c r="A132" s="172"/>
      <c r="B132" s="202" t="s">
        <v>351</v>
      </c>
      <c r="C132" s="203" t="s">
        <v>352</v>
      </c>
      <c r="D132" s="202" t="s">
        <v>346</v>
      </c>
      <c r="E132" s="195"/>
      <c r="F132" s="204"/>
      <c r="G132" s="195"/>
      <c r="H132" s="195"/>
      <c r="I132" s="214"/>
      <c r="J132" s="132"/>
      <c r="K132" s="195"/>
      <c r="L132" s="195"/>
      <c r="M132" s="132"/>
      <c r="N132" s="215"/>
      <c r="O132" s="195"/>
      <c r="P132" s="195"/>
      <c r="Q132" s="195"/>
      <c r="R132" s="132"/>
      <c r="S132" s="201"/>
    </row>
    <row r="133" spans="1:19" ht="15" hidden="1" x14ac:dyDescent="0.25">
      <c r="A133" s="172"/>
      <c r="B133" s="202" t="s">
        <v>353</v>
      </c>
      <c r="C133" s="203" t="s">
        <v>354</v>
      </c>
      <c r="D133" s="202" t="s">
        <v>346</v>
      </c>
      <c r="E133" s="195"/>
      <c r="F133" s="204"/>
      <c r="G133" s="195"/>
      <c r="H133" s="195"/>
      <c r="I133" s="214"/>
      <c r="J133" s="132"/>
      <c r="K133" s="195"/>
      <c r="L133" s="195"/>
      <c r="M133" s="132"/>
      <c r="N133" s="215"/>
      <c r="O133" s="195"/>
      <c r="P133" s="195"/>
      <c r="Q133" s="195"/>
      <c r="R133" s="132"/>
      <c r="S133" s="201"/>
    </row>
    <row r="134" spans="1:19" ht="15" hidden="1" x14ac:dyDescent="0.25">
      <c r="A134" s="172"/>
      <c r="B134" s="202" t="s">
        <v>355</v>
      </c>
      <c r="C134" s="203" t="s">
        <v>356</v>
      </c>
      <c r="D134" s="202" t="s">
        <v>346</v>
      </c>
      <c r="E134" s="195"/>
      <c r="F134" s="204"/>
      <c r="G134" s="195"/>
      <c r="H134" s="195"/>
      <c r="I134" s="214"/>
      <c r="J134" s="132"/>
      <c r="K134" s="195"/>
      <c r="L134" s="195"/>
      <c r="M134" s="132"/>
      <c r="N134" s="215"/>
      <c r="O134" s="195"/>
      <c r="P134" s="195"/>
      <c r="Q134" s="195"/>
      <c r="R134" s="132"/>
      <c r="S134" s="201"/>
    </row>
    <row r="135" spans="1:19" ht="15" hidden="1" x14ac:dyDescent="0.25">
      <c r="A135" s="172"/>
      <c r="B135" s="202" t="s">
        <v>357</v>
      </c>
      <c r="C135" s="203" t="s">
        <v>358</v>
      </c>
      <c r="D135" s="202" t="s">
        <v>346</v>
      </c>
      <c r="E135" s="195"/>
      <c r="F135" s="204"/>
      <c r="G135" s="195"/>
      <c r="H135" s="195"/>
      <c r="I135" s="214"/>
      <c r="J135" s="132"/>
      <c r="K135" s="195"/>
      <c r="L135" s="195"/>
      <c r="M135" s="132"/>
      <c r="N135" s="215"/>
      <c r="O135" s="195"/>
      <c r="P135" s="195"/>
      <c r="Q135" s="195"/>
      <c r="R135" s="132"/>
      <c r="S135" s="201"/>
    </row>
    <row r="136" spans="1:19" ht="15" hidden="1" x14ac:dyDescent="0.25">
      <c r="A136" s="172"/>
      <c r="B136" s="202" t="s">
        <v>359</v>
      </c>
      <c r="C136" s="203" t="s">
        <v>360</v>
      </c>
      <c r="D136" s="202" t="s">
        <v>346</v>
      </c>
      <c r="E136" s="195"/>
      <c r="F136" s="204"/>
      <c r="G136" s="195"/>
      <c r="H136" s="195"/>
      <c r="I136" s="214"/>
      <c r="J136" s="132"/>
      <c r="K136" s="195"/>
      <c r="L136" s="195"/>
      <c r="M136" s="132"/>
      <c r="N136" s="215"/>
      <c r="O136" s="195"/>
      <c r="P136" s="195"/>
      <c r="Q136" s="195"/>
      <c r="R136" s="132"/>
      <c r="S136" s="201"/>
    </row>
    <row r="137" spans="1:19" ht="15" hidden="1" x14ac:dyDescent="0.25">
      <c r="A137" s="172"/>
      <c r="B137" s="202" t="s">
        <v>361</v>
      </c>
      <c r="C137" s="203" t="s">
        <v>362</v>
      </c>
      <c r="D137" s="202" t="s">
        <v>346</v>
      </c>
      <c r="E137" s="195"/>
      <c r="F137" s="204"/>
      <c r="G137" s="195"/>
      <c r="H137" s="195"/>
      <c r="I137" s="214"/>
      <c r="J137" s="132"/>
      <c r="K137" s="195"/>
      <c r="L137" s="195"/>
      <c r="M137" s="132"/>
      <c r="N137" s="215"/>
      <c r="O137" s="195"/>
      <c r="P137" s="195"/>
      <c r="Q137" s="195"/>
      <c r="R137" s="132"/>
      <c r="S137" s="201"/>
    </row>
    <row r="138" spans="1:19" ht="15" hidden="1" x14ac:dyDescent="0.25">
      <c r="A138" s="172"/>
      <c r="B138" s="202" t="s">
        <v>363</v>
      </c>
      <c r="C138" s="203" t="s">
        <v>364</v>
      </c>
      <c r="D138" s="202" t="s">
        <v>346</v>
      </c>
      <c r="E138" s="195"/>
      <c r="F138" s="204"/>
      <c r="G138" s="195"/>
      <c r="H138" s="195"/>
      <c r="I138" s="214"/>
      <c r="J138" s="132"/>
      <c r="K138" s="195"/>
      <c r="L138" s="195"/>
      <c r="M138" s="132"/>
      <c r="N138" s="215"/>
      <c r="O138" s="195"/>
      <c r="P138" s="195"/>
      <c r="Q138" s="195"/>
      <c r="R138" s="132"/>
      <c r="S138" s="201"/>
    </row>
    <row r="139" spans="1:19" ht="15" hidden="1" x14ac:dyDescent="0.25">
      <c r="A139" s="172"/>
      <c r="B139" s="202" t="s">
        <v>365</v>
      </c>
      <c r="C139" s="203" t="s">
        <v>366</v>
      </c>
      <c r="D139" s="202" t="s">
        <v>346</v>
      </c>
      <c r="E139" s="195"/>
      <c r="F139" s="204"/>
      <c r="G139" s="195"/>
      <c r="H139" s="195"/>
      <c r="I139" s="214"/>
      <c r="J139" s="132"/>
      <c r="K139" s="195"/>
      <c r="L139" s="195"/>
      <c r="M139" s="132"/>
      <c r="N139" s="215"/>
      <c r="O139" s="195"/>
      <c r="P139" s="195"/>
      <c r="Q139" s="195"/>
      <c r="R139" s="132"/>
      <c r="S139" s="201"/>
    </row>
    <row r="140" spans="1:19" ht="15" hidden="1" x14ac:dyDescent="0.25">
      <c r="A140" s="172"/>
      <c r="B140" s="202" t="s">
        <v>367</v>
      </c>
      <c r="C140" s="203" t="s">
        <v>368</v>
      </c>
      <c r="D140" s="202" t="s">
        <v>346</v>
      </c>
      <c r="E140" s="195"/>
      <c r="F140" s="204"/>
      <c r="G140" s="195"/>
      <c r="H140" s="195"/>
      <c r="I140" s="214"/>
      <c r="J140" s="132"/>
      <c r="K140" s="195"/>
      <c r="L140" s="195"/>
      <c r="M140" s="132"/>
      <c r="N140" s="215"/>
      <c r="O140" s="195"/>
      <c r="P140" s="195"/>
      <c r="Q140" s="195"/>
      <c r="R140" s="132"/>
      <c r="S140" s="201"/>
    </row>
    <row r="141" spans="1:19" ht="15" hidden="1" x14ac:dyDescent="0.25">
      <c r="A141" s="172"/>
      <c r="B141" s="202" t="s">
        <v>369</v>
      </c>
      <c r="C141" s="203" t="s">
        <v>370</v>
      </c>
      <c r="D141" s="202" t="s">
        <v>346</v>
      </c>
      <c r="E141" s="195"/>
      <c r="F141" s="204"/>
      <c r="G141" s="195"/>
      <c r="H141" s="195"/>
      <c r="I141" s="214"/>
      <c r="J141" s="132"/>
      <c r="K141" s="195"/>
      <c r="L141" s="195"/>
      <c r="M141" s="132"/>
      <c r="N141" s="215"/>
      <c r="O141" s="195"/>
      <c r="P141" s="195"/>
      <c r="Q141" s="195"/>
      <c r="R141" s="132"/>
      <c r="S141" s="201"/>
    </row>
    <row r="142" spans="1:19" ht="15" hidden="1" x14ac:dyDescent="0.25">
      <c r="A142" s="172"/>
      <c r="B142" s="202" t="s">
        <v>371</v>
      </c>
      <c r="C142" s="203" t="s">
        <v>372</v>
      </c>
      <c r="D142" s="202" t="s">
        <v>346</v>
      </c>
      <c r="E142" s="195"/>
      <c r="F142" s="204"/>
      <c r="G142" s="195"/>
      <c r="H142" s="195"/>
      <c r="I142" s="214"/>
      <c r="J142" s="214"/>
      <c r="K142" s="195"/>
      <c r="L142" s="195"/>
      <c r="M142" s="195"/>
      <c r="N142" s="216"/>
      <c r="O142" s="195"/>
      <c r="P142" s="195"/>
      <c r="Q142" s="195"/>
      <c r="R142" s="195"/>
      <c r="S142" s="201"/>
    </row>
    <row r="143" spans="1:19" ht="15" hidden="1" x14ac:dyDescent="0.25">
      <c r="A143" s="172"/>
      <c r="B143" s="202" t="s">
        <v>373</v>
      </c>
      <c r="C143" s="203" t="s">
        <v>374</v>
      </c>
      <c r="D143" s="202" t="s">
        <v>346</v>
      </c>
      <c r="E143" s="195"/>
      <c r="F143" s="204"/>
      <c r="G143" s="195"/>
      <c r="H143" s="195"/>
      <c r="I143" s="214"/>
      <c r="J143" s="214"/>
      <c r="K143" s="195"/>
      <c r="L143" s="195"/>
      <c r="M143" s="195"/>
      <c r="N143" s="216"/>
      <c r="O143" s="195"/>
      <c r="P143" s="195"/>
      <c r="Q143" s="195"/>
      <c r="R143" s="195"/>
      <c r="S143" s="201"/>
    </row>
    <row r="144" spans="1:19" ht="15" hidden="1" x14ac:dyDescent="0.25">
      <c r="A144" s="172"/>
      <c r="B144" s="202" t="s">
        <v>375</v>
      </c>
      <c r="C144" s="203" t="s">
        <v>376</v>
      </c>
      <c r="D144" s="202" t="s">
        <v>346</v>
      </c>
      <c r="E144" s="195"/>
      <c r="F144" s="204"/>
      <c r="G144" s="195"/>
      <c r="H144" s="195"/>
      <c r="I144" s="214"/>
      <c r="J144" s="214"/>
      <c r="K144" s="195"/>
      <c r="L144" s="195"/>
      <c r="M144" s="195"/>
      <c r="N144" s="216"/>
      <c r="O144" s="195"/>
      <c r="P144" s="195"/>
      <c r="Q144" s="195"/>
      <c r="R144" s="195"/>
      <c r="S144" s="201"/>
    </row>
    <row r="145" spans="1:19" ht="15" hidden="1" x14ac:dyDescent="0.25">
      <c r="A145" s="172"/>
      <c r="B145" s="202" t="s">
        <v>377</v>
      </c>
      <c r="C145" s="203" t="s">
        <v>378</v>
      </c>
      <c r="D145" s="202" t="s">
        <v>346</v>
      </c>
      <c r="E145" s="195"/>
      <c r="F145" s="204"/>
      <c r="G145" s="195"/>
      <c r="H145" s="195"/>
      <c r="I145" s="214"/>
      <c r="J145" s="214"/>
      <c r="K145" s="195"/>
      <c r="L145" s="195"/>
      <c r="M145" s="195"/>
      <c r="N145" s="216"/>
      <c r="O145" s="195"/>
      <c r="P145" s="195"/>
      <c r="Q145" s="195"/>
      <c r="R145" s="195"/>
      <c r="S145" s="201"/>
    </row>
    <row r="146" spans="1:19" ht="15" hidden="1" x14ac:dyDescent="0.25">
      <c r="A146" s="172"/>
      <c r="B146" s="202" t="s">
        <v>379</v>
      </c>
      <c r="C146" s="203" t="s">
        <v>380</v>
      </c>
      <c r="D146" s="202" t="s">
        <v>346</v>
      </c>
      <c r="E146" s="195"/>
      <c r="F146" s="204"/>
      <c r="G146" s="195"/>
      <c r="H146" s="195"/>
      <c r="I146" s="214"/>
      <c r="J146" s="214"/>
      <c r="K146" s="195"/>
      <c r="L146" s="195"/>
      <c r="M146" s="195"/>
      <c r="N146" s="216"/>
      <c r="O146" s="195"/>
      <c r="P146" s="195"/>
      <c r="Q146" s="195"/>
      <c r="R146" s="195"/>
      <c r="S146" s="201"/>
    </row>
    <row r="147" spans="1:19" ht="15" hidden="1" x14ac:dyDescent="0.25">
      <c r="A147" s="172"/>
      <c r="B147" s="202" t="s">
        <v>381</v>
      </c>
      <c r="C147" s="203" t="s">
        <v>382</v>
      </c>
      <c r="D147" s="202" t="s">
        <v>346</v>
      </c>
      <c r="E147" s="195"/>
      <c r="F147" s="204"/>
      <c r="G147" s="195"/>
      <c r="H147" s="195"/>
      <c r="I147" s="214"/>
      <c r="J147" s="214"/>
      <c r="K147" s="195"/>
      <c r="L147" s="195"/>
      <c r="M147" s="195"/>
      <c r="N147" s="216"/>
      <c r="O147" s="195"/>
      <c r="P147" s="195"/>
      <c r="Q147" s="195"/>
      <c r="R147" s="195"/>
      <c r="S147" s="201"/>
    </row>
    <row r="148" spans="1:19" ht="15" hidden="1" x14ac:dyDescent="0.25">
      <c r="A148" s="172"/>
      <c r="B148" s="202" t="s">
        <v>383</v>
      </c>
      <c r="C148" s="203" t="s">
        <v>384</v>
      </c>
      <c r="D148" s="202" t="s">
        <v>346</v>
      </c>
      <c r="E148" s="195"/>
      <c r="F148" s="204"/>
      <c r="G148" s="195"/>
      <c r="H148" s="195"/>
      <c r="I148" s="214"/>
      <c r="J148" s="214"/>
      <c r="K148" s="195"/>
      <c r="L148" s="195"/>
      <c r="M148" s="195"/>
      <c r="N148" s="216"/>
      <c r="O148" s="195"/>
      <c r="P148" s="195"/>
      <c r="Q148" s="195"/>
      <c r="R148" s="195"/>
      <c r="S148" s="201"/>
    </row>
    <row r="149" spans="1:19" ht="15" hidden="1" x14ac:dyDescent="0.25">
      <c r="A149" s="172"/>
      <c r="B149" s="202" t="s">
        <v>385</v>
      </c>
      <c r="C149" s="203" t="s">
        <v>386</v>
      </c>
      <c r="D149" s="202" t="s">
        <v>346</v>
      </c>
      <c r="E149" s="195"/>
      <c r="F149" s="204"/>
      <c r="G149" s="195"/>
      <c r="H149" s="195"/>
      <c r="I149" s="214"/>
      <c r="J149" s="214"/>
      <c r="K149" s="195"/>
      <c r="L149" s="195"/>
      <c r="M149" s="195"/>
      <c r="N149" s="216"/>
      <c r="O149" s="195"/>
      <c r="P149" s="195"/>
      <c r="Q149" s="195"/>
      <c r="R149" s="195"/>
      <c r="S149" s="201"/>
    </row>
    <row r="150" spans="1:19" ht="15" hidden="1" x14ac:dyDescent="0.25">
      <c r="A150" s="172"/>
      <c r="B150" s="202" t="s">
        <v>387</v>
      </c>
      <c r="C150" s="203" t="s">
        <v>388</v>
      </c>
      <c r="D150" s="202" t="s">
        <v>346</v>
      </c>
      <c r="E150" s="195"/>
      <c r="F150" s="204"/>
      <c r="G150" s="195"/>
      <c r="H150" s="195"/>
      <c r="I150" s="214"/>
      <c r="J150" s="214"/>
      <c r="K150" s="195"/>
      <c r="L150" s="195"/>
      <c r="M150" s="195"/>
      <c r="N150" s="216"/>
      <c r="O150" s="195"/>
      <c r="P150" s="195"/>
      <c r="Q150" s="195"/>
      <c r="R150" s="195"/>
      <c r="S150" s="201"/>
    </row>
    <row r="151" spans="1:19" ht="15" hidden="1" x14ac:dyDescent="0.25">
      <c r="A151" s="172"/>
      <c r="B151" s="202" t="s">
        <v>389</v>
      </c>
      <c r="C151" s="203" t="s">
        <v>390</v>
      </c>
      <c r="D151" s="202" t="s">
        <v>346</v>
      </c>
      <c r="E151" s="195"/>
      <c r="F151" s="204"/>
      <c r="G151" s="195"/>
      <c r="H151" s="195"/>
      <c r="I151" s="214"/>
      <c r="J151" s="214"/>
      <c r="K151" s="195"/>
      <c r="L151" s="195"/>
      <c r="M151" s="195"/>
      <c r="N151" s="216"/>
      <c r="O151" s="195"/>
      <c r="P151" s="195"/>
      <c r="Q151" s="195"/>
      <c r="R151" s="195"/>
      <c r="S151" s="201"/>
    </row>
    <row r="152" spans="1:19" ht="15" hidden="1" x14ac:dyDescent="0.25">
      <c r="A152" s="172"/>
      <c r="B152" s="202" t="s">
        <v>391</v>
      </c>
      <c r="C152" s="203" t="s">
        <v>392</v>
      </c>
      <c r="D152" s="202" t="s">
        <v>346</v>
      </c>
      <c r="E152" s="195"/>
      <c r="F152" s="204"/>
      <c r="G152" s="195"/>
      <c r="H152" s="195"/>
      <c r="I152" s="214"/>
      <c r="J152" s="214"/>
      <c r="K152" s="195"/>
      <c r="L152" s="195"/>
      <c r="M152" s="195"/>
      <c r="N152" s="216"/>
      <c r="O152" s="195"/>
      <c r="P152" s="195"/>
      <c r="Q152" s="195"/>
      <c r="R152" s="195"/>
      <c r="S152" s="201"/>
    </row>
    <row r="153" spans="1:19" ht="15" hidden="1" x14ac:dyDescent="0.25">
      <c r="A153" s="172"/>
      <c r="B153" s="202" t="s">
        <v>393</v>
      </c>
      <c r="C153" s="203" t="s">
        <v>394</v>
      </c>
      <c r="D153" s="202" t="s">
        <v>346</v>
      </c>
      <c r="E153" s="195"/>
      <c r="F153" s="204"/>
      <c r="G153" s="195"/>
      <c r="H153" s="195"/>
      <c r="I153" s="214"/>
      <c r="J153" s="214"/>
      <c r="K153" s="195"/>
      <c r="L153" s="195"/>
      <c r="M153" s="195"/>
      <c r="N153" s="216"/>
      <c r="O153" s="195"/>
      <c r="P153" s="195"/>
      <c r="Q153" s="195"/>
      <c r="R153" s="195"/>
      <c r="S153" s="201"/>
    </row>
    <row r="154" spans="1:19" ht="15" hidden="1" x14ac:dyDescent="0.25">
      <c r="A154" s="172"/>
      <c r="B154" s="202" t="s">
        <v>395</v>
      </c>
      <c r="C154" s="203" t="s">
        <v>396</v>
      </c>
      <c r="D154" s="202" t="s">
        <v>346</v>
      </c>
      <c r="E154" s="195"/>
      <c r="F154" s="204"/>
      <c r="G154" s="195"/>
      <c r="H154" s="195"/>
      <c r="I154" s="214"/>
      <c r="J154" s="214"/>
      <c r="K154" s="195"/>
      <c r="L154" s="195"/>
      <c r="M154" s="195"/>
      <c r="N154" s="216"/>
      <c r="O154" s="195"/>
      <c r="P154" s="195"/>
      <c r="Q154" s="195"/>
      <c r="R154" s="195"/>
      <c r="S154" s="201"/>
    </row>
    <row r="155" spans="1:19" ht="15" hidden="1" x14ac:dyDescent="0.25">
      <c r="A155" s="172"/>
      <c r="B155" s="202" t="s">
        <v>397</v>
      </c>
      <c r="C155" s="203" t="s">
        <v>398</v>
      </c>
      <c r="D155" s="202" t="s">
        <v>346</v>
      </c>
      <c r="E155" s="195"/>
      <c r="F155" s="204"/>
      <c r="G155" s="195"/>
      <c r="H155" s="195"/>
      <c r="I155" s="214"/>
      <c r="J155" s="214"/>
      <c r="K155" s="195"/>
      <c r="L155" s="195"/>
      <c r="M155" s="195"/>
      <c r="N155" s="216"/>
      <c r="O155" s="195"/>
      <c r="P155" s="195"/>
      <c r="Q155" s="195"/>
      <c r="R155" s="195"/>
      <c r="S155" s="201"/>
    </row>
    <row r="156" spans="1:19" ht="15" hidden="1" x14ac:dyDescent="0.25">
      <c r="A156" s="172"/>
      <c r="B156" s="202" t="s">
        <v>399</v>
      </c>
      <c r="C156" s="203" t="s">
        <v>382</v>
      </c>
      <c r="D156" s="202" t="s">
        <v>346</v>
      </c>
      <c r="E156" s="195"/>
      <c r="F156" s="204"/>
      <c r="G156" s="195"/>
      <c r="H156" s="195"/>
      <c r="I156" s="214"/>
      <c r="J156" s="214"/>
      <c r="K156" s="195"/>
      <c r="L156" s="195"/>
      <c r="M156" s="195"/>
      <c r="N156" s="216"/>
      <c r="O156" s="195"/>
      <c r="P156" s="195"/>
      <c r="Q156" s="195"/>
      <c r="R156" s="195"/>
      <c r="S156" s="201"/>
    </row>
    <row r="157" spans="1:19" ht="15" hidden="1" x14ac:dyDescent="0.25">
      <c r="A157" s="172"/>
      <c r="B157" s="202" t="s">
        <v>400</v>
      </c>
      <c r="C157" s="203" t="s">
        <v>401</v>
      </c>
      <c r="D157" s="202" t="s">
        <v>346</v>
      </c>
      <c r="E157" s="195"/>
      <c r="F157" s="204"/>
      <c r="G157" s="195"/>
      <c r="H157" s="195"/>
      <c r="I157" s="214"/>
      <c r="J157" s="214"/>
      <c r="K157" s="195"/>
      <c r="L157" s="195"/>
      <c r="M157" s="195"/>
      <c r="N157" s="216"/>
      <c r="O157" s="195"/>
      <c r="P157" s="195"/>
      <c r="Q157" s="195"/>
      <c r="R157" s="195"/>
      <c r="S157" s="201"/>
    </row>
    <row r="158" spans="1:19" ht="15" hidden="1" x14ac:dyDescent="0.25">
      <c r="A158" s="172"/>
      <c r="B158" s="202" t="s">
        <v>402</v>
      </c>
      <c r="C158" s="203" t="s">
        <v>403</v>
      </c>
      <c r="D158" s="202" t="s">
        <v>346</v>
      </c>
      <c r="E158" s="195"/>
      <c r="F158" s="204"/>
      <c r="G158" s="195"/>
      <c r="H158" s="195"/>
      <c r="I158" s="214"/>
      <c r="J158" s="214"/>
      <c r="K158" s="195"/>
      <c r="L158" s="195"/>
      <c r="M158" s="195"/>
      <c r="N158" s="216"/>
      <c r="O158" s="195"/>
      <c r="P158" s="195"/>
      <c r="Q158" s="195"/>
      <c r="R158" s="195"/>
      <c r="S158" s="201"/>
    </row>
    <row r="159" spans="1:19" ht="15" hidden="1" x14ac:dyDescent="0.25">
      <c r="A159" s="172"/>
      <c r="B159" s="202" t="s">
        <v>404</v>
      </c>
      <c r="C159" s="203" t="s">
        <v>405</v>
      </c>
      <c r="D159" s="202" t="s">
        <v>346</v>
      </c>
      <c r="E159" s="195"/>
      <c r="F159" s="204"/>
      <c r="G159" s="195"/>
      <c r="H159" s="195"/>
      <c r="I159" s="214"/>
      <c r="J159" s="214"/>
      <c r="K159" s="195"/>
      <c r="L159" s="195"/>
      <c r="M159" s="195"/>
      <c r="N159" s="216"/>
      <c r="O159" s="195"/>
      <c r="P159" s="195"/>
      <c r="Q159" s="195"/>
      <c r="R159" s="195"/>
      <c r="S159" s="201"/>
    </row>
    <row r="160" spans="1:19" ht="15" hidden="1" x14ac:dyDescent="0.25">
      <c r="A160" s="172"/>
      <c r="B160" s="202" t="s">
        <v>406</v>
      </c>
      <c r="C160" s="203" t="s">
        <v>407</v>
      </c>
      <c r="D160" s="202" t="s">
        <v>408</v>
      </c>
      <c r="E160" s="195"/>
      <c r="F160" s="204"/>
      <c r="G160" s="195"/>
      <c r="H160" s="195"/>
      <c r="I160" s="214"/>
      <c r="J160" s="214"/>
      <c r="K160" s="195"/>
      <c r="L160" s="195"/>
      <c r="M160" s="195"/>
      <c r="N160" s="216"/>
      <c r="O160" s="195"/>
      <c r="P160" s="195"/>
      <c r="Q160" s="195"/>
      <c r="R160" s="195"/>
      <c r="S160" s="201"/>
    </row>
    <row r="161" spans="1:19" ht="15" hidden="1" x14ac:dyDescent="0.25">
      <c r="A161" s="172"/>
      <c r="B161" s="202" t="s">
        <v>409</v>
      </c>
      <c r="C161" s="203" t="s">
        <v>410</v>
      </c>
      <c r="D161" s="202" t="s">
        <v>411</v>
      </c>
      <c r="E161" s="195"/>
      <c r="F161" s="204"/>
      <c r="G161" s="195"/>
      <c r="H161" s="195"/>
      <c r="I161" s="214"/>
      <c r="J161" s="214"/>
      <c r="K161" s="195"/>
      <c r="L161" s="195"/>
      <c r="M161" s="195"/>
      <c r="N161" s="216"/>
      <c r="O161" s="195"/>
      <c r="P161" s="195"/>
      <c r="Q161" s="195"/>
      <c r="R161" s="195"/>
      <c r="S161" s="201"/>
    </row>
    <row r="162" spans="1:19" ht="15" hidden="1" x14ac:dyDescent="0.25">
      <c r="A162" s="172"/>
      <c r="B162" s="202" t="s">
        <v>412</v>
      </c>
      <c r="C162" s="203" t="s">
        <v>250</v>
      </c>
      <c r="D162" s="202" t="s">
        <v>413</v>
      </c>
      <c r="E162" s="195"/>
      <c r="F162" s="204"/>
      <c r="G162" s="195"/>
      <c r="H162" s="195"/>
      <c r="I162" s="214"/>
      <c r="J162" s="214"/>
      <c r="K162" s="195"/>
      <c r="L162" s="195"/>
      <c r="M162" s="195"/>
      <c r="N162" s="216"/>
      <c r="O162" s="195"/>
      <c r="P162" s="195"/>
      <c r="Q162" s="195"/>
      <c r="R162" s="195"/>
      <c r="S162" s="201"/>
    </row>
    <row r="163" spans="1:19" ht="15" hidden="1" x14ac:dyDescent="0.25">
      <c r="A163" s="172"/>
      <c r="B163" s="202" t="s">
        <v>414</v>
      </c>
      <c r="C163" s="203" t="s">
        <v>415</v>
      </c>
      <c r="D163" s="202" t="s">
        <v>416</v>
      </c>
      <c r="E163" s="195"/>
      <c r="F163" s="204"/>
      <c r="G163" s="195"/>
      <c r="H163" s="195"/>
      <c r="I163" s="214"/>
      <c r="J163" s="214"/>
      <c r="K163" s="195"/>
      <c r="L163" s="195"/>
      <c r="M163" s="195"/>
      <c r="N163" s="216"/>
      <c r="O163" s="195"/>
      <c r="P163" s="195"/>
      <c r="Q163" s="195"/>
      <c r="R163" s="195"/>
      <c r="S163" s="201"/>
    </row>
    <row r="164" spans="1:19" ht="15" hidden="1" x14ac:dyDescent="0.25">
      <c r="A164" s="172"/>
      <c r="B164" s="202" t="s">
        <v>417</v>
      </c>
      <c r="C164" s="203" t="s">
        <v>418</v>
      </c>
      <c r="D164" s="202" t="s">
        <v>419</v>
      </c>
      <c r="E164" s="195"/>
      <c r="F164" s="204"/>
      <c r="G164" s="195"/>
      <c r="H164" s="195"/>
      <c r="I164" s="214"/>
      <c r="J164" s="214"/>
      <c r="K164" s="195"/>
      <c r="L164" s="195"/>
      <c r="M164" s="195"/>
      <c r="N164" s="216"/>
      <c r="O164" s="195"/>
      <c r="P164" s="195"/>
      <c r="Q164" s="195"/>
      <c r="R164" s="195"/>
      <c r="S164" s="201"/>
    </row>
    <row r="165" spans="1:19" ht="15" hidden="1" x14ac:dyDescent="0.25">
      <c r="A165" s="172"/>
      <c r="B165" s="202" t="s">
        <v>420</v>
      </c>
      <c r="C165" s="203" t="s">
        <v>421</v>
      </c>
      <c r="D165" s="202" t="s">
        <v>422</v>
      </c>
      <c r="E165" s="195"/>
      <c r="F165" s="204"/>
      <c r="G165" s="195"/>
      <c r="H165" s="195"/>
      <c r="I165" s="214"/>
      <c r="J165" s="214"/>
      <c r="K165" s="195"/>
      <c r="L165" s="195"/>
      <c r="M165" s="195"/>
      <c r="N165" s="216"/>
      <c r="O165" s="195"/>
      <c r="P165" s="195"/>
      <c r="Q165" s="195"/>
      <c r="R165" s="195"/>
      <c r="S165" s="201"/>
    </row>
    <row r="166" spans="1:19" ht="15" hidden="1" x14ac:dyDescent="0.25">
      <c r="A166" s="172"/>
      <c r="B166" s="202" t="s">
        <v>423</v>
      </c>
      <c r="C166" s="203" t="s">
        <v>424</v>
      </c>
      <c r="D166" s="202" t="s">
        <v>422</v>
      </c>
      <c r="E166" s="195"/>
      <c r="F166" s="204"/>
      <c r="G166" s="195"/>
      <c r="H166" s="195"/>
      <c r="I166" s="214"/>
      <c r="J166" s="214"/>
      <c r="K166" s="195"/>
      <c r="L166" s="195"/>
      <c r="M166" s="195"/>
      <c r="N166" s="216"/>
      <c r="O166" s="195"/>
      <c r="P166" s="195"/>
      <c r="Q166" s="195"/>
      <c r="R166" s="195"/>
      <c r="S166" s="201"/>
    </row>
    <row r="167" spans="1:19" ht="15" hidden="1" x14ac:dyDescent="0.25">
      <c r="A167" s="172"/>
      <c r="B167" s="202" t="s">
        <v>425</v>
      </c>
      <c r="C167" s="203" t="s">
        <v>426</v>
      </c>
      <c r="D167" s="202" t="s">
        <v>422</v>
      </c>
      <c r="E167" s="195"/>
      <c r="F167" s="204"/>
      <c r="G167" s="195"/>
      <c r="H167" s="195"/>
      <c r="I167" s="214"/>
      <c r="J167" s="214"/>
      <c r="K167" s="195"/>
      <c r="L167" s="195"/>
      <c r="M167" s="195"/>
      <c r="N167" s="216"/>
      <c r="O167" s="195"/>
      <c r="P167" s="195"/>
      <c r="Q167" s="195"/>
      <c r="R167" s="195"/>
      <c r="S167" s="201"/>
    </row>
    <row r="168" spans="1:19" ht="15" hidden="1" x14ac:dyDescent="0.25">
      <c r="A168" s="172"/>
      <c r="B168" s="202" t="s">
        <v>427</v>
      </c>
      <c r="C168" s="203" t="s">
        <v>428</v>
      </c>
      <c r="D168" s="202" t="s">
        <v>422</v>
      </c>
      <c r="E168" s="195"/>
      <c r="F168" s="204"/>
      <c r="G168" s="195"/>
      <c r="H168" s="195"/>
      <c r="I168" s="214"/>
      <c r="J168" s="214"/>
      <c r="K168" s="195"/>
      <c r="L168" s="195"/>
      <c r="M168" s="195"/>
      <c r="N168" s="216"/>
      <c r="O168" s="195"/>
      <c r="P168" s="195"/>
      <c r="Q168" s="195"/>
      <c r="R168" s="195"/>
      <c r="S168" s="201"/>
    </row>
    <row r="169" spans="1:19" ht="15" hidden="1" x14ac:dyDescent="0.25">
      <c r="A169" s="172"/>
      <c r="B169" s="202" t="s">
        <v>429</v>
      </c>
      <c r="C169" s="203" t="s">
        <v>430</v>
      </c>
      <c r="D169" s="202" t="s">
        <v>422</v>
      </c>
      <c r="E169" s="195"/>
      <c r="F169" s="204"/>
      <c r="G169" s="195"/>
      <c r="H169" s="195"/>
      <c r="I169" s="214"/>
      <c r="J169" s="214"/>
      <c r="K169" s="195"/>
      <c r="L169" s="195"/>
      <c r="M169" s="195"/>
      <c r="N169" s="216"/>
      <c r="O169" s="195"/>
      <c r="P169" s="195"/>
      <c r="Q169" s="195"/>
      <c r="R169" s="195"/>
      <c r="S169" s="201"/>
    </row>
    <row r="170" spans="1:19" ht="15" hidden="1" x14ac:dyDescent="0.25">
      <c r="A170" s="172"/>
      <c r="B170" s="202" t="s">
        <v>431</v>
      </c>
      <c r="C170" s="203" t="s">
        <v>432</v>
      </c>
      <c r="D170" s="202" t="s">
        <v>422</v>
      </c>
      <c r="E170" s="195"/>
      <c r="F170" s="204"/>
      <c r="G170" s="195"/>
      <c r="H170" s="195"/>
      <c r="I170" s="214"/>
      <c r="J170" s="214"/>
      <c r="K170" s="195"/>
      <c r="L170" s="195"/>
      <c r="M170" s="195"/>
      <c r="N170" s="216"/>
      <c r="O170" s="195"/>
      <c r="P170" s="195"/>
      <c r="Q170" s="195"/>
      <c r="R170" s="195"/>
      <c r="S170" s="201"/>
    </row>
    <row r="171" spans="1:19" ht="15" hidden="1" x14ac:dyDescent="0.25">
      <c r="A171" s="172"/>
      <c r="B171" s="202" t="s">
        <v>433</v>
      </c>
      <c r="C171" s="203" t="s">
        <v>434</v>
      </c>
      <c r="D171" s="202" t="s">
        <v>422</v>
      </c>
      <c r="E171" s="195"/>
      <c r="F171" s="204"/>
      <c r="G171" s="195"/>
      <c r="H171" s="195"/>
      <c r="I171" s="214"/>
      <c r="J171" s="214"/>
      <c r="K171" s="195"/>
      <c r="L171" s="195"/>
      <c r="M171" s="195"/>
      <c r="N171" s="216"/>
      <c r="O171" s="195"/>
      <c r="P171" s="195"/>
      <c r="Q171" s="195"/>
      <c r="R171" s="195"/>
      <c r="S171" s="201"/>
    </row>
    <row r="172" spans="1:19" ht="15" hidden="1" x14ac:dyDescent="0.25">
      <c r="A172" s="172"/>
      <c r="B172" s="202" t="s">
        <v>435</v>
      </c>
      <c r="C172" s="203" t="s">
        <v>436</v>
      </c>
      <c r="D172" s="202" t="s">
        <v>422</v>
      </c>
      <c r="E172" s="195"/>
      <c r="F172" s="204"/>
      <c r="G172" s="195"/>
      <c r="H172" s="195"/>
      <c r="I172" s="214"/>
      <c r="J172" s="214"/>
      <c r="K172" s="195"/>
      <c r="L172" s="195"/>
      <c r="M172" s="195"/>
      <c r="N172" s="216"/>
      <c r="O172" s="195"/>
      <c r="P172" s="195"/>
      <c r="Q172" s="195"/>
      <c r="R172" s="195"/>
      <c r="S172" s="201"/>
    </row>
    <row r="173" spans="1:19" ht="15" hidden="1" x14ac:dyDescent="0.25">
      <c r="A173" s="172"/>
      <c r="B173" s="202" t="s">
        <v>437</v>
      </c>
      <c r="C173" s="203" t="s">
        <v>438</v>
      </c>
      <c r="D173" s="202" t="s">
        <v>422</v>
      </c>
      <c r="E173" s="195"/>
      <c r="F173" s="204"/>
      <c r="G173" s="195"/>
      <c r="H173" s="195"/>
      <c r="I173" s="214"/>
      <c r="J173" s="214"/>
      <c r="K173" s="195"/>
      <c r="L173" s="195"/>
      <c r="M173" s="195"/>
      <c r="N173" s="216"/>
      <c r="O173" s="195"/>
      <c r="P173" s="195"/>
      <c r="Q173" s="195"/>
      <c r="R173" s="195"/>
      <c r="S173" s="201"/>
    </row>
    <row r="174" spans="1:19" ht="15" hidden="1" x14ac:dyDescent="0.25">
      <c r="A174" s="172"/>
      <c r="B174" s="202" t="s">
        <v>439</v>
      </c>
      <c r="C174" s="203" t="s">
        <v>440</v>
      </c>
      <c r="D174" s="202" t="s">
        <v>422</v>
      </c>
      <c r="E174" s="195"/>
      <c r="F174" s="204"/>
      <c r="G174" s="195"/>
      <c r="H174" s="195"/>
      <c r="I174" s="214"/>
      <c r="J174" s="214"/>
      <c r="K174" s="195"/>
      <c r="L174" s="195"/>
      <c r="M174" s="195"/>
      <c r="N174" s="216"/>
      <c r="O174" s="195"/>
      <c r="P174" s="195"/>
      <c r="Q174" s="195"/>
      <c r="R174" s="195"/>
      <c r="S174" s="201"/>
    </row>
    <row r="175" spans="1:19" ht="15" hidden="1" x14ac:dyDescent="0.25">
      <c r="A175" s="172"/>
      <c r="B175" s="202" t="s">
        <v>441</v>
      </c>
      <c r="C175" s="203" t="s">
        <v>442</v>
      </c>
      <c r="D175" s="202" t="s">
        <v>422</v>
      </c>
      <c r="E175" s="195"/>
      <c r="F175" s="204"/>
      <c r="G175" s="195"/>
      <c r="H175" s="195"/>
      <c r="I175" s="214"/>
      <c r="J175" s="214"/>
      <c r="K175" s="195"/>
      <c r="L175" s="195"/>
      <c r="M175" s="195"/>
      <c r="N175" s="216"/>
      <c r="O175" s="195"/>
      <c r="P175" s="195"/>
      <c r="Q175" s="195"/>
      <c r="R175" s="195"/>
      <c r="S175" s="201"/>
    </row>
    <row r="176" spans="1:19" ht="15" hidden="1" x14ac:dyDescent="0.25">
      <c r="A176" s="172"/>
      <c r="B176" s="202" t="s">
        <v>443</v>
      </c>
      <c r="C176" s="203" t="s">
        <v>444</v>
      </c>
      <c r="D176" s="202" t="s">
        <v>422</v>
      </c>
      <c r="E176" s="195"/>
      <c r="F176" s="204"/>
      <c r="G176" s="195"/>
      <c r="H176" s="195"/>
      <c r="I176" s="214"/>
      <c r="J176" s="214"/>
      <c r="K176" s="195"/>
      <c r="L176" s="195"/>
      <c r="M176" s="195"/>
      <c r="N176" s="216"/>
      <c r="O176" s="195"/>
      <c r="P176" s="195"/>
      <c r="Q176" s="195"/>
      <c r="R176" s="195"/>
      <c r="S176" s="201"/>
    </row>
    <row r="177" spans="1:19" ht="15" hidden="1" x14ac:dyDescent="0.25">
      <c r="A177" s="172"/>
      <c r="B177" s="202" t="s">
        <v>445</v>
      </c>
      <c r="C177" s="203" t="s">
        <v>446</v>
      </c>
      <c r="D177" s="202" t="s">
        <v>422</v>
      </c>
      <c r="E177" s="195"/>
      <c r="F177" s="204"/>
      <c r="G177" s="195"/>
      <c r="H177" s="195"/>
      <c r="I177" s="214"/>
      <c r="J177" s="214"/>
      <c r="K177" s="195"/>
      <c r="L177" s="195"/>
      <c r="M177" s="195"/>
      <c r="N177" s="216"/>
      <c r="O177" s="195"/>
      <c r="P177" s="195"/>
      <c r="Q177" s="195"/>
      <c r="R177" s="195"/>
      <c r="S177" s="201"/>
    </row>
    <row r="178" spans="1:19" ht="15" hidden="1" x14ac:dyDescent="0.25">
      <c r="A178" s="172"/>
      <c r="B178" s="202" t="s">
        <v>447</v>
      </c>
      <c r="C178" s="203" t="s">
        <v>448</v>
      </c>
      <c r="D178" s="202" t="s">
        <v>422</v>
      </c>
      <c r="E178" s="195"/>
      <c r="F178" s="204"/>
      <c r="G178" s="195"/>
      <c r="H178" s="195"/>
      <c r="I178" s="214"/>
      <c r="J178" s="214"/>
      <c r="K178" s="195"/>
      <c r="L178" s="195"/>
      <c r="M178" s="195"/>
      <c r="N178" s="216"/>
      <c r="O178" s="195"/>
      <c r="P178" s="195"/>
      <c r="Q178" s="195"/>
      <c r="R178" s="195"/>
      <c r="S178" s="201"/>
    </row>
    <row r="179" spans="1:19" ht="15" hidden="1" x14ac:dyDescent="0.25">
      <c r="A179" s="172"/>
      <c r="B179" s="202" t="s">
        <v>449</v>
      </c>
      <c r="C179" s="203" t="s">
        <v>450</v>
      </c>
      <c r="D179" s="202" t="s">
        <v>422</v>
      </c>
      <c r="E179" s="195"/>
      <c r="F179" s="204"/>
      <c r="G179" s="195"/>
      <c r="H179" s="195"/>
      <c r="I179" s="214"/>
      <c r="J179" s="214"/>
      <c r="K179" s="195"/>
      <c r="L179" s="195"/>
      <c r="M179" s="195"/>
      <c r="N179" s="216"/>
      <c r="O179" s="195"/>
      <c r="P179" s="195"/>
      <c r="Q179" s="195"/>
      <c r="R179" s="195"/>
      <c r="S179" s="201"/>
    </row>
    <row r="180" spans="1:19" ht="15" hidden="1" x14ac:dyDescent="0.25">
      <c r="A180" s="172"/>
      <c r="B180" s="202" t="s">
        <v>451</v>
      </c>
      <c r="C180" s="203" t="s">
        <v>452</v>
      </c>
      <c r="D180" s="202" t="s">
        <v>453</v>
      </c>
      <c r="E180" s="195"/>
      <c r="F180" s="204"/>
      <c r="G180" s="195"/>
      <c r="H180" s="195"/>
      <c r="I180" s="214"/>
      <c r="J180" s="214"/>
      <c r="K180" s="195"/>
      <c r="L180" s="195"/>
      <c r="M180" s="195"/>
      <c r="N180" s="216"/>
      <c r="O180" s="195"/>
      <c r="P180" s="195"/>
      <c r="Q180" s="195"/>
      <c r="R180" s="195"/>
      <c r="S180" s="201"/>
    </row>
    <row r="181" spans="1:19" ht="15" hidden="1" x14ac:dyDescent="0.25">
      <c r="A181" s="172"/>
      <c r="B181" s="202" t="s">
        <v>454</v>
      </c>
      <c r="C181" s="203" t="s">
        <v>455</v>
      </c>
      <c r="D181" s="202" t="s">
        <v>456</v>
      </c>
      <c r="E181" s="195"/>
      <c r="F181" s="204"/>
      <c r="G181" s="195"/>
      <c r="H181" s="195"/>
      <c r="I181" s="214"/>
      <c r="J181" s="214"/>
      <c r="K181" s="195"/>
      <c r="L181" s="195"/>
      <c r="M181" s="195"/>
      <c r="N181" s="216"/>
      <c r="O181" s="195"/>
      <c r="P181" s="195"/>
      <c r="Q181" s="195"/>
      <c r="R181" s="195"/>
      <c r="S181" s="201"/>
    </row>
    <row r="182" spans="1:19" ht="15" hidden="1" x14ac:dyDescent="0.25">
      <c r="A182" s="172"/>
      <c r="B182" s="202" t="s">
        <v>457</v>
      </c>
      <c r="C182" s="203" t="s">
        <v>458</v>
      </c>
      <c r="D182" s="202" t="s">
        <v>307</v>
      </c>
      <c r="E182" s="195"/>
      <c r="F182" s="204"/>
      <c r="G182" s="195"/>
      <c r="H182" s="195"/>
      <c r="I182" s="214"/>
      <c r="J182" s="214"/>
      <c r="K182" s="195"/>
      <c r="L182" s="195"/>
      <c r="M182" s="195"/>
      <c r="N182" s="216"/>
      <c r="O182" s="195"/>
      <c r="P182" s="195"/>
      <c r="Q182" s="195"/>
      <c r="R182" s="195"/>
      <c r="S182" s="201"/>
    </row>
    <row r="183" spans="1:19" ht="15" hidden="1" x14ac:dyDescent="0.25">
      <c r="A183" s="172"/>
      <c r="B183" s="202" t="s">
        <v>459</v>
      </c>
      <c r="C183" s="203" t="s">
        <v>460</v>
      </c>
      <c r="D183" s="202" t="s">
        <v>307</v>
      </c>
      <c r="E183" s="195"/>
      <c r="F183" s="204"/>
      <c r="G183" s="195"/>
      <c r="H183" s="195"/>
      <c r="I183" s="214"/>
      <c r="J183" s="214"/>
      <c r="K183" s="195"/>
      <c r="L183" s="195"/>
      <c r="M183" s="195"/>
      <c r="N183" s="216"/>
      <c r="O183" s="195"/>
      <c r="P183" s="195"/>
      <c r="Q183" s="195"/>
      <c r="R183" s="195"/>
      <c r="S183" s="201"/>
    </row>
    <row r="184" spans="1:19" ht="15" hidden="1" x14ac:dyDescent="0.25">
      <c r="A184" s="172"/>
      <c r="B184" s="202" t="s">
        <v>461</v>
      </c>
      <c r="C184" s="203" t="s">
        <v>462</v>
      </c>
      <c r="D184" s="202" t="s">
        <v>307</v>
      </c>
      <c r="E184" s="195"/>
      <c r="F184" s="204"/>
      <c r="G184" s="195"/>
      <c r="H184" s="195"/>
      <c r="I184" s="214"/>
      <c r="J184" s="214"/>
      <c r="K184" s="195"/>
      <c r="L184" s="195"/>
      <c r="M184" s="195"/>
      <c r="N184" s="216"/>
      <c r="O184" s="195"/>
      <c r="P184" s="195"/>
      <c r="Q184" s="195"/>
      <c r="R184" s="195"/>
      <c r="S184" s="201"/>
    </row>
    <row r="185" spans="1:19" ht="15" hidden="1" x14ac:dyDescent="0.25">
      <c r="A185" s="172"/>
      <c r="B185" s="202" t="s">
        <v>463</v>
      </c>
      <c r="C185" s="203" t="s">
        <v>464</v>
      </c>
      <c r="D185" s="202" t="s">
        <v>307</v>
      </c>
      <c r="E185" s="195"/>
      <c r="F185" s="204"/>
      <c r="G185" s="195"/>
      <c r="H185" s="195"/>
      <c r="I185" s="214"/>
      <c r="J185" s="214"/>
      <c r="K185" s="195"/>
      <c r="L185" s="195"/>
      <c r="M185" s="195"/>
      <c r="N185" s="216"/>
      <c r="O185" s="195"/>
      <c r="P185" s="195"/>
      <c r="Q185" s="195"/>
      <c r="R185" s="195"/>
      <c r="S185" s="201"/>
    </row>
    <row r="186" spans="1:19" ht="15" hidden="1" x14ac:dyDescent="0.25">
      <c r="A186" s="172"/>
      <c r="B186" s="202" t="s">
        <v>465</v>
      </c>
      <c r="C186" s="203" t="s">
        <v>466</v>
      </c>
      <c r="D186" s="202" t="s">
        <v>307</v>
      </c>
      <c r="E186" s="195"/>
      <c r="F186" s="204"/>
      <c r="G186" s="195"/>
      <c r="H186" s="195"/>
      <c r="I186" s="214"/>
      <c r="J186" s="214"/>
      <c r="K186" s="195"/>
      <c r="L186" s="195"/>
      <c r="M186" s="195"/>
      <c r="N186" s="216"/>
      <c r="O186" s="195"/>
      <c r="P186" s="195"/>
      <c r="Q186" s="195"/>
      <c r="R186" s="195"/>
      <c r="S186" s="201"/>
    </row>
    <row r="187" spans="1:19" ht="15" hidden="1" x14ac:dyDescent="0.25">
      <c r="A187" s="172"/>
      <c r="B187" s="202" t="s">
        <v>467</v>
      </c>
      <c r="C187" s="203" t="s">
        <v>468</v>
      </c>
      <c r="D187" s="202" t="s">
        <v>307</v>
      </c>
      <c r="E187" s="195"/>
      <c r="F187" s="204"/>
      <c r="G187" s="195"/>
      <c r="H187" s="195"/>
      <c r="I187" s="214"/>
      <c r="J187" s="214"/>
      <c r="K187" s="195"/>
      <c r="L187" s="195"/>
      <c r="M187" s="195"/>
      <c r="N187" s="216"/>
      <c r="O187" s="195"/>
      <c r="P187" s="195"/>
      <c r="Q187" s="195"/>
      <c r="R187" s="195"/>
      <c r="S187" s="201"/>
    </row>
    <row r="188" spans="1:19" ht="15" hidden="1" x14ac:dyDescent="0.25">
      <c r="A188" s="172"/>
      <c r="B188" s="202" t="s">
        <v>469</v>
      </c>
      <c r="C188" s="203" t="s">
        <v>470</v>
      </c>
      <c r="D188" s="202" t="s">
        <v>307</v>
      </c>
      <c r="E188" s="195"/>
      <c r="F188" s="204"/>
      <c r="G188" s="195"/>
      <c r="H188" s="195"/>
      <c r="I188" s="214"/>
      <c r="J188" s="214"/>
      <c r="K188" s="195"/>
      <c r="L188" s="195"/>
      <c r="M188" s="195"/>
      <c r="N188" s="216"/>
      <c r="O188" s="195"/>
      <c r="P188" s="195"/>
      <c r="Q188" s="195"/>
      <c r="R188" s="195"/>
      <c r="S188" s="201"/>
    </row>
    <row r="189" spans="1:19" ht="15" hidden="1" x14ac:dyDescent="0.25">
      <c r="A189" s="172"/>
      <c r="B189" s="202" t="s">
        <v>471</v>
      </c>
      <c r="C189" s="203" t="s">
        <v>472</v>
      </c>
      <c r="D189" s="202" t="s">
        <v>307</v>
      </c>
      <c r="E189" s="195"/>
      <c r="F189" s="204"/>
      <c r="G189" s="195"/>
      <c r="H189" s="195"/>
      <c r="I189" s="214"/>
      <c r="J189" s="214"/>
      <c r="K189" s="195"/>
      <c r="L189" s="195"/>
      <c r="M189" s="195"/>
      <c r="N189" s="216"/>
      <c r="O189" s="195"/>
      <c r="P189" s="195"/>
      <c r="Q189" s="195"/>
      <c r="R189" s="195"/>
      <c r="S189" s="201"/>
    </row>
    <row r="190" spans="1:19" ht="15" hidden="1" x14ac:dyDescent="0.25">
      <c r="A190" s="172"/>
      <c r="B190" s="202" t="s">
        <v>473</v>
      </c>
      <c r="C190" s="203" t="s">
        <v>474</v>
      </c>
      <c r="D190" s="202" t="s">
        <v>307</v>
      </c>
      <c r="E190" s="195"/>
      <c r="F190" s="204"/>
      <c r="G190" s="195"/>
      <c r="H190" s="195"/>
      <c r="I190" s="214"/>
      <c r="J190" s="214"/>
      <c r="K190" s="195"/>
      <c r="L190" s="195"/>
      <c r="M190" s="195"/>
      <c r="N190" s="216"/>
      <c r="O190" s="195"/>
      <c r="P190" s="195"/>
      <c r="Q190" s="195"/>
      <c r="R190" s="195"/>
      <c r="S190" s="201"/>
    </row>
    <row r="191" spans="1:19" ht="15" hidden="1" x14ac:dyDescent="0.25">
      <c r="A191" s="172"/>
      <c r="B191" s="202" t="s">
        <v>475</v>
      </c>
      <c r="C191" s="203" t="s">
        <v>476</v>
      </c>
      <c r="D191" s="202" t="s">
        <v>307</v>
      </c>
      <c r="E191" s="195"/>
      <c r="F191" s="204"/>
      <c r="G191" s="195"/>
      <c r="H191" s="195"/>
      <c r="I191" s="214"/>
      <c r="J191" s="214"/>
      <c r="K191" s="195"/>
      <c r="L191" s="195"/>
      <c r="M191" s="195"/>
      <c r="N191" s="216"/>
      <c r="O191" s="195"/>
      <c r="P191" s="195"/>
      <c r="Q191" s="195"/>
      <c r="R191" s="195"/>
      <c r="S191" s="201"/>
    </row>
    <row r="192" spans="1:19" ht="15" hidden="1" x14ac:dyDescent="0.25">
      <c r="A192" s="172"/>
      <c r="B192" s="202" t="s">
        <v>477</v>
      </c>
      <c r="C192" s="203" t="s">
        <v>478</v>
      </c>
      <c r="D192" s="202" t="s">
        <v>307</v>
      </c>
      <c r="E192" s="195"/>
      <c r="F192" s="204"/>
      <c r="G192" s="195"/>
      <c r="H192" s="195"/>
      <c r="I192" s="214"/>
      <c r="J192" s="214"/>
      <c r="K192" s="195"/>
      <c r="L192" s="195"/>
      <c r="M192" s="195"/>
      <c r="N192" s="216"/>
      <c r="O192" s="195"/>
      <c r="P192" s="195"/>
      <c r="Q192" s="195"/>
      <c r="R192" s="195"/>
      <c r="S192" s="201"/>
    </row>
    <row r="193" spans="1:19" ht="15" hidden="1" x14ac:dyDescent="0.25">
      <c r="A193" s="172"/>
      <c r="B193" s="202" t="s">
        <v>479</v>
      </c>
      <c r="C193" s="203" t="s">
        <v>480</v>
      </c>
      <c r="D193" s="202" t="s">
        <v>307</v>
      </c>
      <c r="E193" s="195"/>
      <c r="F193" s="204"/>
      <c r="G193" s="195"/>
      <c r="H193" s="195"/>
      <c r="I193" s="214"/>
      <c r="J193" s="214"/>
      <c r="K193" s="195"/>
      <c r="L193" s="195"/>
      <c r="M193" s="195"/>
      <c r="N193" s="216"/>
      <c r="O193" s="195"/>
      <c r="P193" s="195"/>
      <c r="Q193" s="195"/>
      <c r="R193" s="195"/>
      <c r="S193" s="201"/>
    </row>
    <row r="194" spans="1:19" ht="15" hidden="1" x14ac:dyDescent="0.25">
      <c r="A194" s="172"/>
      <c r="B194" s="202" t="s">
        <v>481</v>
      </c>
      <c r="C194" s="203" t="s">
        <v>482</v>
      </c>
      <c r="D194" s="202" t="s">
        <v>307</v>
      </c>
      <c r="E194" s="195"/>
      <c r="F194" s="204"/>
      <c r="G194" s="195"/>
      <c r="H194" s="195"/>
      <c r="I194" s="214"/>
      <c r="J194" s="214"/>
      <c r="K194" s="195"/>
      <c r="L194" s="195"/>
      <c r="M194" s="195"/>
      <c r="N194" s="216"/>
      <c r="O194" s="195"/>
      <c r="P194" s="195"/>
      <c r="Q194" s="195"/>
      <c r="R194" s="195"/>
      <c r="S194" s="201"/>
    </row>
    <row r="195" spans="1:19" ht="15" hidden="1" x14ac:dyDescent="0.25">
      <c r="A195" s="172"/>
      <c r="B195" s="202" t="s">
        <v>483</v>
      </c>
      <c r="C195" s="203" t="s">
        <v>484</v>
      </c>
      <c r="D195" s="202" t="s">
        <v>307</v>
      </c>
      <c r="E195" s="195"/>
      <c r="F195" s="204"/>
      <c r="G195" s="195"/>
      <c r="H195" s="195"/>
      <c r="I195" s="214"/>
      <c r="J195" s="214"/>
      <c r="K195" s="195"/>
      <c r="L195" s="195"/>
      <c r="M195" s="195"/>
      <c r="N195" s="216"/>
      <c r="O195" s="195"/>
      <c r="P195" s="195"/>
      <c r="Q195" s="195"/>
      <c r="R195" s="195"/>
      <c r="S195" s="201"/>
    </row>
    <row r="196" spans="1:19" ht="15" hidden="1" x14ac:dyDescent="0.25">
      <c r="A196" s="172"/>
      <c r="B196" s="202" t="s">
        <v>485</v>
      </c>
      <c r="C196" s="203" t="s">
        <v>486</v>
      </c>
      <c r="D196" s="202" t="s">
        <v>307</v>
      </c>
      <c r="E196" s="195"/>
      <c r="F196" s="204"/>
      <c r="G196" s="195"/>
      <c r="H196" s="195"/>
      <c r="I196" s="214"/>
      <c r="J196" s="214"/>
      <c r="K196" s="195"/>
      <c r="L196" s="195"/>
      <c r="M196" s="195"/>
      <c r="N196" s="216"/>
      <c r="O196" s="195"/>
      <c r="P196" s="195"/>
      <c r="Q196" s="195"/>
      <c r="R196" s="195"/>
      <c r="S196" s="201"/>
    </row>
    <row r="197" spans="1:19" ht="15" hidden="1" x14ac:dyDescent="0.25">
      <c r="A197" s="172"/>
      <c r="B197" s="202" t="s">
        <v>487</v>
      </c>
      <c r="C197" s="203" t="s">
        <v>488</v>
      </c>
      <c r="D197" s="202" t="s">
        <v>307</v>
      </c>
      <c r="E197" s="195"/>
      <c r="F197" s="204"/>
      <c r="G197" s="195"/>
      <c r="H197" s="195"/>
      <c r="I197" s="214"/>
      <c r="J197" s="214"/>
      <c r="K197" s="195"/>
      <c r="L197" s="195"/>
      <c r="M197" s="195"/>
      <c r="N197" s="216"/>
      <c r="O197" s="195"/>
      <c r="P197" s="195"/>
      <c r="Q197" s="195"/>
      <c r="R197" s="195"/>
      <c r="S197" s="201"/>
    </row>
    <row r="198" spans="1:19" ht="15" hidden="1" x14ac:dyDescent="0.25">
      <c r="A198" s="172"/>
      <c r="B198" s="202" t="s">
        <v>489</v>
      </c>
      <c r="C198" s="203" t="s">
        <v>490</v>
      </c>
      <c r="D198" s="202" t="s">
        <v>307</v>
      </c>
      <c r="E198" s="195"/>
      <c r="F198" s="204"/>
      <c r="G198" s="195"/>
      <c r="H198" s="195"/>
      <c r="I198" s="214"/>
      <c r="J198" s="214"/>
      <c r="K198" s="195"/>
      <c r="L198" s="195"/>
      <c r="M198" s="195"/>
      <c r="N198" s="216"/>
      <c r="O198" s="195"/>
      <c r="P198" s="195"/>
      <c r="Q198" s="195"/>
      <c r="R198" s="195"/>
      <c r="S198" s="201"/>
    </row>
    <row r="199" spans="1:19" ht="15" hidden="1" x14ac:dyDescent="0.25">
      <c r="A199" s="172"/>
      <c r="B199" s="202" t="s">
        <v>491</v>
      </c>
      <c r="C199" s="203" t="s">
        <v>492</v>
      </c>
      <c r="D199" s="202" t="s">
        <v>307</v>
      </c>
      <c r="E199" s="195"/>
      <c r="F199" s="204"/>
      <c r="G199" s="195"/>
      <c r="H199" s="195"/>
      <c r="I199" s="214"/>
      <c r="J199" s="214"/>
      <c r="K199" s="195"/>
      <c r="L199" s="195"/>
      <c r="M199" s="195"/>
      <c r="N199" s="216"/>
      <c r="O199" s="195"/>
      <c r="P199" s="195"/>
      <c r="Q199" s="195"/>
      <c r="R199" s="195"/>
      <c r="S199" s="201"/>
    </row>
    <row r="200" spans="1:19" ht="15" hidden="1" x14ac:dyDescent="0.25">
      <c r="A200" s="172"/>
      <c r="B200" s="202" t="s">
        <v>493</v>
      </c>
      <c r="C200" s="203" t="s">
        <v>494</v>
      </c>
      <c r="D200" s="202" t="s">
        <v>307</v>
      </c>
      <c r="E200" s="195"/>
      <c r="F200" s="204"/>
      <c r="G200" s="195"/>
      <c r="H200" s="195"/>
      <c r="I200" s="214"/>
      <c r="J200" s="214"/>
      <c r="K200" s="195"/>
      <c r="L200" s="195"/>
      <c r="M200" s="195"/>
      <c r="N200" s="216"/>
      <c r="O200" s="195"/>
      <c r="P200" s="195"/>
      <c r="Q200" s="195"/>
      <c r="R200" s="195"/>
      <c r="S200" s="201"/>
    </row>
    <row r="201" spans="1:19" ht="15" hidden="1" x14ac:dyDescent="0.25">
      <c r="A201" s="172"/>
      <c r="B201" s="202" t="s">
        <v>495</v>
      </c>
      <c r="C201" s="203" t="s">
        <v>496</v>
      </c>
      <c r="D201" s="202" t="s">
        <v>307</v>
      </c>
      <c r="E201" s="195"/>
      <c r="F201" s="204"/>
      <c r="G201" s="195"/>
      <c r="H201" s="195"/>
      <c r="I201" s="214"/>
      <c r="J201" s="214"/>
      <c r="K201" s="195"/>
      <c r="L201" s="195"/>
      <c r="M201" s="195"/>
      <c r="N201" s="216"/>
      <c r="O201" s="195"/>
      <c r="P201" s="195"/>
      <c r="Q201" s="195"/>
      <c r="R201" s="195"/>
      <c r="S201" s="201"/>
    </row>
    <row r="202" spans="1:19" ht="15" hidden="1" x14ac:dyDescent="0.25">
      <c r="A202" s="172"/>
      <c r="B202" s="202" t="s">
        <v>497</v>
      </c>
      <c r="C202" s="203" t="s">
        <v>498</v>
      </c>
      <c r="D202" s="202" t="s">
        <v>307</v>
      </c>
      <c r="E202" s="195"/>
      <c r="F202" s="204"/>
      <c r="G202" s="195"/>
      <c r="H202" s="195"/>
      <c r="I202" s="214"/>
      <c r="J202" s="214"/>
      <c r="K202" s="195"/>
      <c r="L202" s="195"/>
      <c r="M202" s="195"/>
      <c r="N202" s="216"/>
      <c r="O202" s="195"/>
      <c r="P202" s="195"/>
      <c r="Q202" s="195"/>
      <c r="R202" s="195"/>
      <c r="S202" s="201"/>
    </row>
    <row r="203" spans="1:19" ht="15" hidden="1" x14ac:dyDescent="0.25">
      <c r="A203" s="172"/>
      <c r="B203" s="202" t="s">
        <v>499</v>
      </c>
      <c r="C203" s="203" t="s">
        <v>500</v>
      </c>
      <c r="D203" s="202" t="s">
        <v>307</v>
      </c>
      <c r="E203" s="195"/>
      <c r="F203" s="204"/>
      <c r="G203" s="195"/>
      <c r="H203" s="195"/>
      <c r="I203" s="214"/>
      <c r="J203" s="214"/>
      <c r="K203" s="195"/>
      <c r="L203" s="195"/>
      <c r="M203" s="195"/>
      <c r="N203" s="216"/>
      <c r="O203" s="195"/>
      <c r="P203" s="195"/>
      <c r="Q203" s="195"/>
      <c r="R203" s="195"/>
      <c r="S203" s="201"/>
    </row>
    <row r="204" spans="1:19" ht="15" hidden="1" x14ac:dyDescent="0.25">
      <c r="A204" s="172"/>
      <c r="B204" s="202" t="s">
        <v>501</v>
      </c>
      <c r="C204" s="203" t="s">
        <v>502</v>
      </c>
      <c r="D204" s="202" t="s">
        <v>307</v>
      </c>
      <c r="E204" s="195"/>
      <c r="F204" s="204"/>
      <c r="G204" s="195"/>
      <c r="H204" s="195"/>
      <c r="I204" s="214"/>
      <c r="J204" s="214"/>
      <c r="K204" s="195"/>
      <c r="L204" s="195"/>
      <c r="M204" s="195"/>
      <c r="N204" s="216"/>
      <c r="O204" s="195"/>
      <c r="P204" s="195"/>
      <c r="Q204" s="195"/>
      <c r="R204" s="195"/>
      <c r="S204" s="201"/>
    </row>
    <row r="205" spans="1:19" ht="15" hidden="1" x14ac:dyDescent="0.25">
      <c r="A205" s="172"/>
      <c r="B205" s="202" t="s">
        <v>503</v>
      </c>
      <c r="C205" s="203" t="s">
        <v>504</v>
      </c>
      <c r="D205" s="202" t="s">
        <v>419</v>
      </c>
      <c r="E205" s="195"/>
      <c r="F205" s="204"/>
      <c r="G205" s="195"/>
      <c r="H205" s="195"/>
      <c r="I205" s="214"/>
      <c r="J205" s="214"/>
      <c r="K205" s="195"/>
      <c r="L205" s="195"/>
      <c r="M205" s="195"/>
      <c r="N205" s="216"/>
      <c r="O205" s="195"/>
      <c r="P205" s="195"/>
      <c r="Q205" s="195"/>
      <c r="R205" s="195"/>
      <c r="S205" s="201"/>
    </row>
    <row r="206" spans="1:19" ht="15" hidden="1" x14ac:dyDescent="0.25">
      <c r="A206" s="172"/>
      <c r="B206" s="202" t="s">
        <v>505</v>
      </c>
      <c r="C206" s="203" t="s">
        <v>506</v>
      </c>
      <c r="D206" s="202" t="s">
        <v>507</v>
      </c>
      <c r="E206" s="195"/>
      <c r="F206" s="204"/>
      <c r="G206" s="195"/>
      <c r="H206" s="195"/>
      <c r="I206" s="214"/>
      <c r="J206" s="214"/>
      <c r="K206" s="195"/>
      <c r="L206" s="195"/>
      <c r="M206" s="195"/>
      <c r="N206" s="216"/>
      <c r="O206" s="195"/>
      <c r="P206" s="195"/>
      <c r="Q206" s="195"/>
      <c r="R206" s="195"/>
      <c r="S206" s="201"/>
    </row>
    <row r="207" spans="1:19" ht="15" hidden="1" x14ac:dyDescent="0.25">
      <c r="A207" s="172"/>
      <c r="B207" s="202" t="s">
        <v>508</v>
      </c>
      <c r="C207" s="203" t="s">
        <v>246</v>
      </c>
      <c r="D207" s="202" t="s">
        <v>509</v>
      </c>
      <c r="E207" s="195"/>
      <c r="F207" s="204"/>
      <c r="G207" s="195"/>
      <c r="H207" s="195"/>
      <c r="I207" s="214"/>
      <c r="J207" s="214"/>
      <c r="K207" s="195"/>
      <c r="L207" s="195"/>
      <c r="M207" s="195"/>
      <c r="N207" s="216"/>
      <c r="O207" s="195"/>
      <c r="P207" s="195"/>
      <c r="Q207" s="195"/>
      <c r="R207" s="195"/>
      <c r="S207" s="201"/>
    </row>
    <row r="208" spans="1:19" ht="15" hidden="1" x14ac:dyDescent="0.25">
      <c r="A208" s="172"/>
      <c r="B208" s="202" t="s">
        <v>510</v>
      </c>
      <c r="C208" s="203" t="s">
        <v>511</v>
      </c>
      <c r="D208" s="202" t="s">
        <v>512</v>
      </c>
      <c r="E208" s="195"/>
      <c r="F208" s="204"/>
      <c r="G208" s="195"/>
      <c r="H208" s="195"/>
      <c r="I208" s="214"/>
      <c r="J208" s="214"/>
      <c r="K208" s="195"/>
      <c r="L208" s="195"/>
      <c r="M208" s="195"/>
      <c r="N208" s="216"/>
      <c r="O208" s="195"/>
      <c r="P208" s="195"/>
      <c r="Q208" s="195"/>
      <c r="R208" s="195"/>
      <c r="S208" s="201"/>
    </row>
    <row r="209" spans="1:19" ht="15" hidden="1" x14ac:dyDescent="0.25">
      <c r="A209" s="172"/>
      <c r="B209" s="202" t="s">
        <v>513</v>
      </c>
      <c r="C209" s="203" t="s">
        <v>514</v>
      </c>
      <c r="D209" s="202" t="s">
        <v>515</v>
      </c>
      <c r="E209" s="195"/>
      <c r="F209" s="204"/>
      <c r="G209" s="195"/>
      <c r="H209" s="195"/>
      <c r="I209" s="214"/>
      <c r="J209" s="214"/>
      <c r="K209" s="195"/>
      <c r="L209" s="195"/>
      <c r="M209" s="195"/>
      <c r="N209" s="216"/>
      <c r="O209" s="195"/>
      <c r="P209" s="195"/>
      <c r="Q209" s="195"/>
      <c r="R209" s="195"/>
      <c r="S209" s="201"/>
    </row>
    <row r="210" spans="1:19" ht="15" hidden="1" x14ac:dyDescent="0.25">
      <c r="A210" s="172"/>
      <c r="B210" s="202" t="s">
        <v>516</v>
      </c>
      <c r="C210" s="203" t="s">
        <v>517</v>
      </c>
      <c r="D210" s="202" t="s">
        <v>518</v>
      </c>
      <c r="E210" s="195"/>
      <c r="F210" s="204"/>
      <c r="G210" s="195"/>
      <c r="H210" s="195"/>
      <c r="I210" s="214"/>
      <c r="J210" s="214"/>
      <c r="K210" s="195"/>
      <c r="L210" s="195"/>
      <c r="M210" s="195"/>
      <c r="N210" s="216"/>
      <c r="O210" s="195"/>
      <c r="P210" s="195"/>
      <c r="Q210" s="195"/>
      <c r="R210" s="195"/>
      <c r="S210" s="201"/>
    </row>
    <row r="211" spans="1:19" ht="15" hidden="1" x14ac:dyDescent="0.25">
      <c r="A211" s="172"/>
      <c r="B211" s="202" t="s">
        <v>519</v>
      </c>
      <c r="C211" s="203" t="s">
        <v>520</v>
      </c>
      <c r="D211" s="202" t="s">
        <v>521</v>
      </c>
      <c r="E211" s="195"/>
      <c r="F211" s="204"/>
      <c r="G211" s="195"/>
      <c r="H211" s="195"/>
      <c r="I211" s="214"/>
      <c r="J211" s="214"/>
      <c r="K211" s="195"/>
      <c r="L211" s="195"/>
      <c r="M211" s="195"/>
      <c r="N211" s="216"/>
      <c r="O211" s="195"/>
      <c r="P211" s="195"/>
      <c r="Q211" s="195"/>
      <c r="R211" s="195"/>
      <c r="S211" s="201"/>
    </row>
    <row r="212" spans="1:19" ht="15" hidden="1" x14ac:dyDescent="0.25">
      <c r="A212" s="172"/>
      <c r="B212" s="202" t="s">
        <v>522</v>
      </c>
      <c r="C212" s="203" t="s">
        <v>523</v>
      </c>
      <c r="D212" s="202" t="s">
        <v>521</v>
      </c>
      <c r="E212" s="195"/>
      <c r="F212" s="204"/>
      <c r="G212" s="195"/>
      <c r="H212" s="195"/>
      <c r="I212" s="214"/>
      <c r="J212" s="214"/>
      <c r="K212" s="195"/>
      <c r="L212" s="195"/>
      <c r="M212" s="195"/>
      <c r="N212" s="216"/>
      <c r="O212" s="195"/>
      <c r="P212" s="195"/>
      <c r="Q212" s="195"/>
      <c r="R212" s="195"/>
      <c r="S212" s="201"/>
    </row>
    <row r="213" spans="1:19" ht="15" hidden="1" x14ac:dyDescent="0.25">
      <c r="A213" s="172"/>
      <c r="B213" s="202" t="s">
        <v>524</v>
      </c>
      <c r="C213" s="203" t="s">
        <v>525</v>
      </c>
      <c r="D213" s="202" t="s">
        <v>521</v>
      </c>
      <c r="E213" s="195"/>
      <c r="F213" s="204"/>
      <c r="G213" s="195"/>
      <c r="H213" s="195"/>
      <c r="I213" s="214"/>
      <c r="J213" s="214"/>
      <c r="K213" s="195"/>
      <c r="L213" s="195"/>
      <c r="M213" s="195"/>
      <c r="N213" s="216"/>
      <c r="O213" s="195"/>
      <c r="P213" s="195"/>
      <c r="Q213" s="195"/>
      <c r="R213" s="195"/>
      <c r="S213" s="201"/>
    </row>
    <row r="214" spans="1:19" ht="15" hidden="1" x14ac:dyDescent="0.25">
      <c r="A214" s="172"/>
      <c r="B214" s="202" t="s">
        <v>526</v>
      </c>
      <c r="C214" s="203" t="s">
        <v>527</v>
      </c>
      <c r="D214" s="202" t="s">
        <v>521</v>
      </c>
      <c r="E214" s="195"/>
      <c r="F214" s="204"/>
      <c r="G214" s="195"/>
      <c r="H214" s="195"/>
      <c r="I214" s="214"/>
      <c r="J214" s="214"/>
      <c r="K214" s="195"/>
      <c r="L214" s="195"/>
      <c r="M214" s="195"/>
      <c r="N214" s="216"/>
      <c r="O214" s="195"/>
      <c r="P214" s="195"/>
      <c r="Q214" s="195"/>
      <c r="R214" s="195"/>
      <c r="S214" s="201"/>
    </row>
    <row r="215" spans="1:19" ht="15" hidden="1" x14ac:dyDescent="0.25">
      <c r="A215" s="172"/>
      <c r="B215" s="202" t="s">
        <v>528</v>
      </c>
      <c r="C215" s="203" t="s">
        <v>529</v>
      </c>
      <c r="D215" s="202" t="s">
        <v>521</v>
      </c>
      <c r="E215" s="195"/>
      <c r="F215" s="204"/>
      <c r="G215" s="195"/>
      <c r="H215" s="195"/>
      <c r="I215" s="214"/>
      <c r="J215" s="214"/>
      <c r="K215" s="195"/>
      <c r="L215" s="195"/>
      <c r="M215" s="195"/>
      <c r="N215" s="216"/>
      <c r="O215" s="195"/>
      <c r="P215" s="195"/>
      <c r="Q215" s="195"/>
      <c r="R215" s="195"/>
      <c r="S215" s="201"/>
    </row>
    <row r="216" spans="1:19" ht="15" hidden="1" x14ac:dyDescent="0.25">
      <c r="A216" s="172"/>
      <c r="B216" s="202" t="s">
        <v>530</v>
      </c>
      <c r="C216" s="203" t="s">
        <v>531</v>
      </c>
      <c r="D216" s="202" t="s">
        <v>521</v>
      </c>
      <c r="E216" s="195"/>
      <c r="F216" s="204"/>
      <c r="G216" s="195"/>
      <c r="H216" s="195"/>
      <c r="I216" s="214"/>
      <c r="J216" s="214"/>
      <c r="K216" s="195"/>
      <c r="L216" s="195"/>
      <c r="M216" s="195"/>
      <c r="N216" s="216"/>
      <c r="O216" s="195"/>
      <c r="P216" s="195"/>
      <c r="Q216" s="195"/>
      <c r="R216" s="195"/>
      <c r="S216" s="201"/>
    </row>
    <row r="217" spans="1:19" ht="15" hidden="1" x14ac:dyDescent="0.25">
      <c r="A217" s="172"/>
      <c r="B217" s="202" t="s">
        <v>532</v>
      </c>
      <c r="C217" s="203" t="s">
        <v>533</v>
      </c>
      <c r="D217" s="202" t="s">
        <v>521</v>
      </c>
      <c r="E217" s="195"/>
      <c r="F217" s="204"/>
      <c r="G217" s="195"/>
      <c r="H217" s="195"/>
      <c r="I217" s="214"/>
      <c r="J217" s="214"/>
      <c r="K217" s="195"/>
      <c r="L217" s="195"/>
      <c r="M217" s="195"/>
      <c r="N217" s="216"/>
      <c r="O217" s="195"/>
      <c r="P217" s="195"/>
      <c r="Q217" s="195"/>
      <c r="R217" s="195"/>
      <c r="S217" s="201"/>
    </row>
    <row r="218" spans="1:19" ht="15" hidden="1" x14ac:dyDescent="0.25">
      <c r="A218" s="172"/>
      <c r="B218" s="202" t="s">
        <v>534</v>
      </c>
      <c r="C218" s="203" t="s">
        <v>535</v>
      </c>
      <c r="D218" s="202" t="s">
        <v>521</v>
      </c>
      <c r="E218" s="195"/>
      <c r="F218" s="204"/>
      <c r="G218" s="195"/>
      <c r="H218" s="195"/>
      <c r="I218" s="214"/>
      <c r="J218" s="214"/>
      <c r="K218" s="195"/>
      <c r="L218" s="195"/>
      <c r="M218" s="195"/>
      <c r="N218" s="216"/>
      <c r="O218" s="195"/>
      <c r="P218" s="195"/>
      <c r="Q218" s="195"/>
      <c r="R218" s="195"/>
      <c r="S218" s="201"/>
    </row>
    <row r="219" spans="1:19" ht="15" hidden="1" x14ac:dyDescent="0.25">
      <c r="A219" s="172"/>
      <c r="B219" s="202" t="s">
        <v>536</v>
      </c>
      <c r="C219" s="203" t="s">
        <v>537</v>
      </c>
      <c r="D219" s="202" t="s">
        <v>521</v>
      </c>
      <c r="E219" s="195"/>
      <c r="F219" s="204"/>
      <c r="G219" s="195"/>
      <c r="H219" s="195"/>
      <c r="I219" s="214"/>
      <c r="J219" s="214"/>
      <c r="K219" s="195"/>
      <c r="L219" s="195"/>
      <c r="M219" s="195"/>
      <c r="N219" s="216"/>
      <c r="O219" s="195"/>
      <c r="P219" s="195"/>
      <c r="Q219" s="195"/>
      <c r="R219" s="195"/>
      <c r="S219" s="201"/>
    </row>
    <row r="220" spans="1:19" ht="15" hidden="1" x14ac:dyDescent="0.25">
      <c r="A220" s="172"/>
      <c r="B220" s="202" t="s">
        <v>538</v>
      </c>
      <c r="C220" s="203" t="s">
        <v>539</v>
      </c>
      <c r="D220" s="202" t="s">
        <v>521</v>
      </c>
      <c r="E220" s="195"/>
      <c r="F220" s="204"/>
      <c r="G220" s="195"/>
      <c r="H220" s="195"/>
      <c r="I220" s="214"/>
      <c r="J220" s="214"/>
      <c r="K220" s="195"/>
      <c r="L220" s="195"/>
      <c r="M220" s="195"/>
      <c r="N220" s="216"/>
      <c r="O220" s="195"/>
      <c r="P220" s="195"/>
      <c r="Q220" s="195"/>
      <c r="R220" s="195"/>
      <c r="S220" s="201"/>
    </row>
    <row r="221" spans="1:19" ht="15" hidden="1" x14ac:dyDescent="0.25">
      <c r="A221" s="172"/>
      <c r="B221" s="202" t="s">
        <v>540</v>
      </c>
      <c r="C221" s="203" t="s">
        <v>541</v>
      </c>
      <c r="D221" s="202" t="s">
        <v>521</v>
      </c>
      <c r="E221" s="195"/>
      <c r="F221" s="204"/>
      <c r="G221" s="195"/>
      <c r="H221" s="195"/>
      <c r="I221" s="214"/>
      <c r="J221" s="214"/>
      <c r="K221" s="195"/>
      <c r="L221" s="195"/>
      <c r="M221" s="195"/>
      <c r="N221" s="216"/>
      <c r="O221" s="195"/>
      <c r="P221" s="195"/>
      <c r="Q221" s="195"/>
      <c r="R221" s="195"/>
      <c r="S221" s="201"/>
    </row>
    <row r="222" spans="1:19" ht="15" hidden="1" x14ac:dyDescent="0.25">
      <c r="A222" s="172"/>
      <c r="B222" s="202" t="s">
        <v>542</v>
      </c>
      <c r="C222" s="203" t="s">
        <v>543</v>
      </c>
      <c r="D222" s="202" t="s">
        <v>521</v>
      </c>
      <c r="E222" s="195"/>
      <c r="F222" s="204"/>
      <c r="G222" s="195"/>
      <c r="H222" s="195"/>
      <c r="I222" s="214"/>
      <c r="J222" s="214"/>
      <c r="K222" s="195"/>
      <c r="L222" s="195"/>
      <c r="M222" s="195"/>
      <c r="N222" s="216"/>
      <c r="O222" s="195"/>
      <c r="P222" s="195"/>
      <c r="Q222" s="195"/>
      <c r="R222" s="195"/>
      <c r="S222" s="201"/>
    </row>
    <row r="223" spans="1:19" ht="15" hidden="1" x14ac:dyDescent="0.25">
      <c r="A223" s="172"/>
      <c r="B223" s="202" t="s">
        <v>544</v>
      </c>
      <c r="C223" s="203" t="s">
        <v>545</v>
      </c>
      <c r="D223" s="202" t="s">
        <v>521</v>
      </c>
      <c r="E223" s="195"/>
      <c r="F223" s="204"/>
      <c r="G223" s="195"/>
      <c r="H223" s="195"/>
      <c r="I223" s="214"/>
      <c r="J223" s="214"/>
      <c r="K223" s="195"/>
      <c r="L223" s="195"/>
      <c r="M223" s="195"/>
      <c r="N223" s="216"/>
      <c r="O223" s="195"/>
      <c r="P223" s="195"/>
      <c r="Q223" s="195"/>
      <c r="R223" s="195"/>
      <c r="S223" s="201"/>
    </row>
    <row r="224" spans="1:19" ht="15" hidden="1" x14ac:dyDescent="0.25">
      <c r="A224" s="172"/>
      <c r="B224" s="202" t="s">
        <v>546</v>
      </c>
      <c r="C224" s="203" t="s">
        <v>547</v>
      </c>
      <c r="D224" s="202" t="s">
        <v>521</v>
      </c>
      <c r="E224" s="195"/>
      <c r="F224" s="204"/>
      <c r="G224" s="195"/>
      <c r="H224" s="195"/>
      <c r="I224" s="214"/>
      <c r="J224" s="214"/>
      <c r="K224" s="195"/>
      <c r="L224" s="195"/>
      <c r="M224" s="195"/>
      <c r="N224" s="216"/>
      <c r="O224" s="195"/>
      <c r="P224" s="195"/>
      <c r="Q224" s="195"/>
      <c r="R224" s="195"/>
      <c r="S224" s="201"/>
    </row>
    <row r="225" spans="1:19" ht="15" hidden="1" x14ac:dyDescent="0.25">
      <c r="A225" s="172"/>
      <c r="B225" s="202" t="s">
        <v>548</v>
      </c>
      <c r="C225" s="203" t="s">
        <v>549</v>
      </c>
      <c r="D225" s="202" t="s">
        <v>521</v>
      </c>
      <c r="E225" s="195"/>
      <c r="F225" s="204"/>
      <c r="G225" s="195"/>
      <c r="H225" s="195"/>
      <c r="I225" s="214"/>
      <c r="J225" s="214"/>
      <c r="K225" s="195"/>
      <c r="L225" s="195"/>
      <c r="M225" s="195"/>
      <c r="N225" s="216"/>
      <c r="O225" s="195"/>
      <c r="P225" s="195"/>
      <c r="Q225" s="195"/>
      <c r="R225" s="195"/>
      <c r="S225" s="201"/>
    </row>
    <row r="226" spans="1:19" ht="15" hidden="1" x14ac:dyDescent="0.25">
      <c r="A226" s="172"/>
      <c r="B226" s="202" t="s">
        <v>550</v>
      </c>
      <c r="C226" s="203" t="s">
        <v>551</v>
      </c>
      <c r="D226" s="202" t="s">
        <v>521</v>
      </c>
      <c r="E226" s="195"/>
      <c r="F226" s="204"/>
      <c r="G226" s="195"/>
      <c r="H226" s="195"/>
      <c r="I226" s="214"/>
      <c r="J226" s="214"/>
      <c r="K226" s="195"/>
      <c r="L226" s="195"/>
      <c r="M226" s="195"/>
      <c r="N226" s="216"/>
      <c r="O226" s="195"/>
      <c r="P226" s="195"/>
      <c r="Q226" s="195"/>
      <c r="R226" s="195"/>
      <c r="S226" s="201"/>
    </row>
    <row r="227" spans="1:19" ht="15" hidden="1" x14ac:dyDescent="0.25">
      <c r="A227" s="172"/>
      <c r="B227" s="202" t="s">
        <v>552</v>
      </c>
      <c r="C227" s="203" t="s">
        <v>553</v>
      </c>
      <c r="D227" s="202" t="s">
        <v>521</v>
      </c>
      <c r="E227" s="195"/>
      <c r="F227" s="204"/>
      <c r="G227" s="195"/>
      <c r="H227" s="195"/>
      <c r="I227" s="214"/>
      <c r="J227" s="214"/>
      <c r="K227" s="195"/>
      <c r="L227" s="195"/>
      <c r="M227" s="195"/>
      <c r="N227" s="216"/>
      <c r="O227" s="195"/>
      <c r="P227" s="195"/>
      <c r="Q227" s="195"/>
      <c r="R227" s="195"/>
      <c r="S227" s="201"/>
    </row>
    <row r="228" spans="1:19" ht="15" hidden="1" x14ac:dyDescent="0.25">
      <c r="A228" s="172"/>
      <c r="B228" s="202" t="s">
        <v>554</v>
      </c>
      <c r="C228" s="203" t="s">
        <v>555</v>
      </c>
      <c r="D228" s="202" t="s">
        <v>521</v>
      </c>
      <c r="E228" s="195"/>
      <c r="F228" s="204"/>
      <c r="G228" s="195"/>
      <c r="H228" s="195"/>
      <c r="I228" s="214"/>
      <c r="J228" s="214"/>
      <c r="K228" s="195"/>
      <c r="L228" s="195"/>
      <c r="M228" s="195"/>
      <c r="N228" s="216"/>
      <c r="O228" s="195"/>
      <c r="P228" s="195"/>
      <c r="Q228" s="195"/>
      <c r="R228" s="195"/>
      <c r="S228" s="201"/>
    </row>
    <row r="229" spans="1:19" ht="15" hidden="1" x14ac:dyDescent="0.25">
      <c r="A229" s="172"/>
      <c r="B229" s="202" t="s">
        <v>556</v>
      </c>
      <c r="C229" s="203" t="s">
        <v>557</v>
      </c>
      <c r="D229" s="202" t="s">
        <v>558</v>
      </c>
      <c r="E229" s="195"/>
      <c r="F229" s="204"/>
      <c r="G229" s="195"/>
      <c r="H229" s="195"/>
      <c r="I229" s="214"/>
      <c r="J229" s="214"/>
      <c r="K229" s="195"/>
      <c r="L229" s="195"/>
      <c r="M229" s="195"/>
      <c r="N229" s="216"/>
      <c r="O229" s="195"/>
      <c r="P229" s="195"/>
      <c r="Q229" s="195"/>
      <c r="R229" s="195"/>
      <c r="S229" s="201"/>
    </row>
    <row r="230" spans="1:19" ht="15" hidden="1" x14ac:dyDescent="0.25">
      <c r="A230" s="172"/>
      <c r="B230" s="202" t="s">
        <v>559</v>
      </c>
      <c r="C230" s="203" t="s">
        <v>560</v>
      </c>
      <c r="D230" s="202" t="s">
        <v>561</v>
      </c>
      <c r="E230" s="195"/>
      <c r="F230" s="204"/>
      <c r="G230" s="195"/>
      <c r="H230" s="195"/>
      <c r="I230" s="214"/>
      <c r="J230" s="214"/>
      <c r="K230" s="195"/>
      <c r="L230" s="195"/>
      <c r="M230" s="195"/>
      <c r="N230" s="216"/>
      <c r="O230" s="195"/>
      <c r="P230" s="195"/>
      <c r="Q230" s="195"/>
      <c r="R230" s="195"/>
      <c r="S230" s="201"/>
    </row>
    <row r="231" spans="1:19" ht="15" hidden="1" x14ac:dyDescent="0.25">
      <c r="A231" s="172"/>
      <c r="B231" s="202" t="s">
        <v>562</v>
      </c>
      <c r="C231" s="203" t="s">
        <v>563</v>
      </c>
      <c r="D231" s="202" t="s">
        <v>564</v>
      </c>
      <c r="E231" s="195"/>
      <c r="F231" s="204"/>
      <c r="G231" s="195"/>
      <c r="H231" s="195"/>
      <c r="I231" s="214"/>
      <c r="J231" s="214"/>
      <c r="K231" s="195"/>
      <c r="L231" s="195"/>
      <c r="M231" s="195"/>
      <c r="N231" s="216"/>
      <c r="O231" s="195"/>
      <c r="P231" s="195"/>
      <c r="Q231" s="195"/>
      <c r="R231" s="195"/>
      <c r="S231" s="201"/>
    </row>
    <row r="232" spans="1:19" ht="15" hidden="1" x14ac:dyDescent="0.25">
      <c r="A232" s="172"/>
      <c r="B232" s="202" t="s">
        <v>565</v>
      </c>
      <c r="C232" s="203" t="s">
        <v>566</v>
      </c>
      <c r="D232" s="202" t="s">
        <v>413</v>
      </c>
      <c r="E232" s="195"/>
      <c r="F232" s="204"/>
      <c r="G232" s="195"/>
      <c r="H232" s="195"/>
      <c r="I232" s="214"/>
      <c r="J232" s="214"/>
      <c r="K232" s="195"/>
      <c r="L232" s="195"/>
      <c r="M232" s="195"/>
      <c r="N232" s="216"/>
      <c r="O232" s="195"/>
      <c r="P232" s="195"/>
      <c r="Q232" s="195"/>
      <c r="R232" s="195"/>
      <c r="S232" s="201"/>
    </row>
    <row r="233" spans="1:19" ht="15" hidden="1" x14ac:dyDescent="0.25">
      <c r="A233" s="172"/>
      <c r="B233" s="202" t="s">
        <v>567</v>
      </c>
      <c r="C233" s="203" t="s">
        <v>568</v>
      </c>
      <c r="D233" s="202" t="s">
        <v>89</v>
      </c>
      <c r="E233" s="195"/>
      <c r="F233" s="204"/>
      <c r="G233" s="195"/>
      <c r="H233" s="195"/>
      <c r="I233" s="214"/>
      <c r="J233" s="214"/>
      <c r="K233" s="195"/>
      <c r="L233" s="195"/>
      <c r="M233" s="195"/>
      <c r="N233" s="216"/>
      <c r="O233" s="195"/>
      <c r="P233" s="195"/>
      <c r="Q233" s="195"/>
      <c r="R233" s="195"/>
      <c r="S233" s="201"/>
    </row>
    <row r="234" spans="1:19" ht="15" hidden="1" x14ac:dyDescent="0.25">
      <c r="A234" s="172"/>
      <c r="B234" s="202" t="s">
        <v>569</v>
      </c>
      <c r="C234" s="203" t="s">
        <v>570</v>
      </c>
      <c r="D234" s="202" t="s">
        <v>571</v>
      </c>
      <c r="E234" s="195"/>
      <c r="F234" s="204"/>
      <c r="G234" s="195"/>
      <c r="H234" s="195"/>
      <c r="I234" s="214"/>
      <c r="J234" s="214"/>
      <c r="K234" s="195"/>
      <c r="L234" s="195"/>
      <c r="M234" s="195"/>
      <c r="N234" s="216"/>
      <c r="O234" s="195"/>
      <c r="P234" s="195"/>
      <c r="Q234" s="195"/>
      <c r="R234" s="195"/>
      <c r="S234" s="201"/>
    </row>
    <row r="235" spans="1:19" ht="15" hidden="1" x14ac:dyDescent="0.25">
      <c r="A235" s="172"/>
      <c r="B235" s="202" t="s">
        <v>572</v>
      </c>
      <c r="C235" s="203" t="s">
        <v>250</v>
      </c>
      <c r="D235" s="202" t="s">
        <v>573</v>
      </c>
      <c r="E235" s="195"/>
      <c r="F235" s="204"/>
      <c r="G235" s="195"/>
      <c r="H235" s="195"/>
      <c r="I235" s="214"/>
      <c r="J235" s="214"/>
      <c r="K235" s="195"/>
      <c r="L235" s="195"/>
      <c r="M235" s="195"/>
      <c r="N235" s="216"/>
      <c r="O235" s="195"/>
      <c r="P235" s="195"/>
      <c r="Q235" s="195"/>
      <c r="R235" s="195"/>
      <c r="S235" s="201"/>
    </row>
    <row r="236" spans="1:19" ht="15" hidden="1" x14ac:dyDescent="0.25">
      <c r="A236" s="172"/>
      <c r="B236" s="202" t="s">
        <v>574</v>
      </c>
      <c r="C236" s="203" t="s">
        <v>410</v>
      </c>
      <c r="D236" s="202" t="s">
        <v>575</v>
      </c>
      <c r="E236" s="195"/>
      <c r="F236" s="204"/>
      <c r="G236" s="195"/>
      <c r="H236" s="195"/>
      <c r="I236" s="214"/>
      <c r="J236" s="214"/>
      <c r="K236" s="195"/>
      <c r="L236" s="195"/>
      <c r="M236" s="195"/>
      <c r="N236" s="216"/>
      <c r="O236" s="195"/>
      <c r="P236" s="195"/>
      <c r="Q236" s="195"/>
      <c r="R236" s="195"/>
      <c r="S236" s="201"/>
    </row>
    <row r="237" spans="1:19" ht="15" hidden="1" x14ac:dyDescent="0.25">
      <c r="A237" s="172"/>
      <c r="B237" s="202" t="s">
        <v>576</v>
      </c>
      <c r="C237" s="203" t="s">
        <v>577</v>
      </c>
      <c r="D237" s="202" t="s">
        <v>578</v>
      </c>
      <c r="E237" s="195"/>
      <c r="F237" s="204"/>
      <c r="G237" s="195"/>
      <c r="H237" s="195"/>
      <c r="I237" s="214"/>
      <c r="J237" s="214"/>
      <c r="K237" s="195"/>
      <c r="L237" s="195"/>
      <c r="M237" s="195"/>
      <c r="N237" s="216"/>
      <c r="O237" s="195"/>
      <c r="P237" s="195"/>
      <c r="Q237" s="195"/>
      <c r="R237" s="195"/>
      <c r="S237" s="201"/>
    </row>
    <row r="238" spans="1:19" ht="15" hidden="1" x14ac:dyDescent="0.25">
      <c r="A238" s="172"/>
      <c r="B238" s="202" t="s">
        <v>579</v>
      </c>
      <c r="C238" s="203" t="s">
        <v>580</v>
      </c>
      <c r="D238" s="202" t="s">
        <v>581</v>
      </c>
      <c r="E238" s="195"/>
      <c r="F238" s="204"/>
      <c r="G238" s="195"/>
      <c r="H238" s="195"/>
      <c r="I238" s="214"/>
      <c r="J238" s="214"/>
      <c r="K238" s="195"/>
      <c r="L238" s="195"/>
      <c r="M238" s="195"/>
      <c r="N238" s="216"/>
      <c r="O238" s="195"/>
      <c r="P238" s="195"/>
      <c r="Q238" s="195"/>
      <c r="R238" s="195"/>
      <c r="S238" s="201"/>
    </row>
    <row r="239" spans="1:19" ht="15" hidden="1" x14ac:dyDescent="0.25">
      <c r="A239" s="172"/>
      <c r="B239" s="202" t="s">
        <v>582</v>
      </c>
      <c r="C239" s="203" t="s">
        <v>583</v>
      </c>
      <c r="D239" s="202" t="s">
        <v>584</v>
      </c>
      <c r="E239" s="195"/>
      <c r="F239" s="204"/>
      <c r="G239" s="195"/>
      <c r="H239" s="195"/>
      <c r="I239" s="214"/>
      <c r="J239" s="214"/>
      <c r="K239" s="195"/>
      <c r="L239" s="195"/>
      <c r="M239" s="195"/>
      <c r="N239" s="216"/>
      <c r="O239" s="195"/>
      <c r="P239" s="195"/>
      <c r="Q239" s="195"/>
      <c r="R239" s="195"/>
      <c r="S239" s="201"/>
    </row>
    <row r="240" spans="1:19" ht="15" hidden="1" x14ac:dyDescent="0.25">
      <c r="A240" s="172"/>
      <c r="B240" s="202" t="s">
        <v>585</v>
      </c>
      <c r="C240" s="203" t="s">
        <v>586</v>
      </c>
      <c r="D240" s="202" t="s">
        <v>587</v>
      </c>
      <c r="E240" s="195"/>
      <c r="F240" s="204"/>
      <c r="G240" s="195"/>
      <c r="H240" s="195"/>
      <c r="I240" s="214"/>
      <c r="J240" s="214"/>
      <c r="K240" s="195"/>
      <c r="L240" s="195"/>
      <c r="M240" s="195"/>
      <c r="N240" s="216"/>
      <c r="O240" s="195"/>
      <c r="P240" s="195"/>
      <c r="Q240" s="195"/>
      <c r="R240" s="195"/>
      <c r="S240" s="201"/>
    </row>
    <row r="241" spans="1:19" ht="15" hidden="1" x14ac:dyDescent="0.25">
      <c r="A241" s="172"/>
      <c r="B241" s="202" t="s">
        <v>588</v>
      </c>
      <c r="C241" s="203" t="s">
        <v>589</v>
      </c>
      <c r="D241" s="202" t="s">
        <v>587</v>
      </c>
      <c r="E241" s="195"/>
      <c r="F241" s="204"/>
      <c r="G241" s="195"/>
      <c r="H241" s="195"/>
      <c r="I241" s="214"/>
      <c r="J241" s="214"/>
      <c r="K241" s="195"/>
      <c r="L241" s="195"/>
      <c r="M241" s="195"/>
      <c r="N241" s="216"/>
      <c r="O241" s="195"/>
      <c r="P241" s="195"/>
      <c r="Q241" s="195"/>
      <c r="R241" s="195"/>
      <c r="S241" s="201"/>
    </row>
    <row r="242" spans="1:19" ht="15" hidden="1" x14ac:dyDescent="0.25">
      <c r="A242" s="172"/>
      <c r="B242" s="202" t="s">
        <v>590</v>
      </c>
      <c r="C242" s="203" t="s">
        <v>591</v>
      </c>
      <c r="D242" s="202" t="s">
        <v>587</v>
      </c>
      <c r="E242" s="195"/>
      <c r="F242" s="204"/>
      <c r="G242" s="195"/>
      <c r="H242" s="195"/>
      <c r="I242" s="214"/>
      <c r="J242" s="214"/>
      <c r="K242" s="195"/>
      <c r="L242" s="195"/>
      <c r="M242" s="195"/>
      <c r="N242" s="216"/>
      <c r="O242" s="195"/>
      <c r="P242" s="195"/>
      <c r="Q242" s="195"/>
      <c r="R242" s="195"/>
      <c r="S242" s="201"/>
    </row>
    <row r="243" spans="1:19" ht="15" hidden="1" x14ac:dyDescent="0.25">
      <c r="A243" s="172"/>
      <c r="B243" s="202" t="s">
        <v>592</v>
      </c>
      <c r="C243" s="203" t="s">
        <v>593</v>
      </c>
      <c r="D243" s="202" t="s">
        <v>587</v>
      </c>
      <c r="E243" s="195"/>
      <c r="F243" s="204"/>
      <c r="G243" s="195"/>
      <c r="H243" s="195"/>
      <c r="I243" s="214"/>
      <c r="J243" s="214"/>
      <c r="K243" s="195"/>
      <c r="L243" s="195"/>
      <c r="M243" s="195"/>
      <c r="N243" s="216"/>
      <c r="O243" s="195"/>
      <c r="P243" s="195"/>
      <c r="Q243" s="195"/>
      <c r="R243" s="195"/>
      <c r="S243" s="201"/>
    </row>
    <row r="244" spans="1:19" ht="15" hidden="1" x14ac:dyDescent="0.25">
      <c r="A244" s="172"/>
      <c r="B244" s="202" t="s">
        <v>594</v>
      </c>
      <c r="C244" s="203" t="s">
        <v>595</v>
      </c>
      <c r="D244" s="202" t="s">
        <v>587</v>
      </c>
      <c r="E244" s="195"/>
      <c r="F244" s="204"/>
      <c r="G244" s="195"/>
      <c r="H244" s="195"/>
      <c r="I244" s="214"/>
      <c r="J244" s="214"/>
      <c r="K244" s="195"/>
      <c r="L244" s="195"/>
      <c r="M244" s="195"/>
      <c r="N244" s="216"/>
      <c r="O244" s="195"/>
      <c r="P244" s="195"/>
      <c r="Q244" s="195"/>
      <c r="R244" s="195"/>
      <c r="S244" s="201"/>
    </row>
    <row r="245" spans="1:19" ht="15" hidden="1" x14ac:dyDescent="0.25">
      <c r="A245" s="172"/>
      <c r="B245" s="202" t="s">
        <v>596</v>
      </c>
      <c r="C245" s="203" t="s">
        <v>597</v>
      </c>
      <c r="D245" s="202" t="s">
        <v>587</v>
      </c>
      <c r="E245" s="195"/>
      <c r="F245" s="204"/>
      <c r="G245" s="195"/>
      <c r="H245" s="195"/>
      <c r="I245" s="214"/>
      <c r="J245" s="214"/>
      <c r="K245" s="195"/>
      <c r="L245" s="195"/>
      <c r="M245" s="195"/>
      <c r="N245" s="216"/>
      <c r="O245" s="195"/>
      <c r="P245" s="195"/>
      <c r="Q245" s="195"/>
      <c r="R245" s="195"/>
      <c r="S245" s="201"/>
    </row>
    <row r="246" spans="1:19" ht="15" hidden="1" x14ac:dyDescent="0.25">
      <c r="A246" s="172"/>
      <c r="B246" s="202" t="s">
        <v>598</v>
      </c>
      <c r="C246" s="203" t="s">
        <v>599</v>
      </c>
      <c r="D246" s="202" t="s">
        <v>587</v>
      </c>
      <c r="E246" s="195"/>
      <c r="F246" s="204"/>
      <c r="G246" s="195"/>
      <c r="H246" s="195"/>
      <c r="I246" s="214"/>
      <c r="J246" s="214"/>
      <c r="K246" s="195"/>
      <c r="L246" s="195"/>
      <c r="M246" s="195"/>
      <c r="N246" s="216"/>
      <c r="O246" s="195"/>
      <c r="P246" s="195"/>
      <c r="Q246" s="195"/>
      <c r="R246" s="195"/>
      <c r="S246" s="201"/>
    </row>
    <row r="247" spans="1:19" ht="15" hidden="1" x14ac:dyDescent="0.25">
      <c r="A247" s="172"/>
      <c r="B247" s="202" t="s">
        <v>600</v>
      </c>
      <c r="C247" s="203" t="s">
        <v>601</v>
      </c>
      <c r="D247" s="202" t="s">
        <v>587</v>
      </c>
      <c r="E247" s="195"/>
      <c r="F247" s="204"/>
      <c r="G247" s="195"/>
      <c r="H247" s="195"/>
      <c r="I247" s="214"/>
      <c r="J247" s="214"/>
      <c r="K247" s="195"/>
      <c r="L247" s="195"/>
      <c r="M247" s="195"/>
      <c r="N247" s="216"/>
      <c r="O247" s="195"/>
      <c r="P247" s="195"/>
      <c r="Q247" s="195"/>
      <c r="R247" s="195"/>
      <c r="S247" s="201"/>
    </row>
    <row r="248" spans="1:19" ht="15" hidden="1" x14ac:dyDescent="0.25">
      <c r="A248" s="172"/>
      <c r="B248" s="202" t="s">
        <v>602</v>
      </c>
      <c r="C248" s="203" t="s">
        <v>603</v>
      </c>
      <c r="D248" s="202" t="s">
        <v>587</v>
      </c>
      <c r="E248" s="195"/>
      <c r="F248" s="204"/>
      <c r="G248" s="195"/>
      <c r="H248" s="195"/>
      <c r="I248" s="214"/>
      <c r="J248" s="214"/>
      <c r="K248" s="195"/>
      <c r="L248" s="195"/>
      <c r="M248" s="195"/>
      <c r="N248" s="216"/>
      <c r="O248" s="195"/>
      <c r="P248" s="195"/>
      <c r="Q248" s="195"/>
      <c r="R248" s="195"/>
      <c r="S248" s="201"/>
    </row>
    <row r="249" spans="1:19" ht="15" hidden="1" x14ac:dyDescent="0.25">
      <c r="A249" s="172"/>
      <c r="B249" s="202" t="s">
        <v>604</v>
      </c>
      <c r="C249" s="203" t="s">
        <v>605</v>
      </c>
      <c r="D249" s="202" t="s">
        <v>587</v>
      </c>
      <c r="E249" s="195"/>
      <c r="F249" s="204"/>
      <c r="G249" s="195"/>
      <c r="H249" s="195"/>
      <c r="I249" s="214"/>
      <c r="J249" s="214"/>
      <c r="K249" s="195"/>
      <c r="L249" s="195"/>
      <c r="M249" s="195"/>
      <c r="N249" s="216"/>
      <c r="O249" s="195"/>
      <c r="P249" s="195"/>
      <c r="Q249" s="195"/>
      <c r="R249" s="195"/>
      <c r="S249" s="201"/>
    </row>
    <row r="250" spans="1:19" ht="15" hidden="1" x14ac:dyDescent="0.25">
      <c r="A250" s="172"/>
      <c r="B250" s="202" t="s">
        <v>606</v>
      </c>
      <c r="C250" s="203" t="s">
        <v>607</v>
      </c>
      <c r="D250" s="202" t="s">
        <v>584</v>
      </c>
      <c r="E250" s="195"/>
      <c r="F250" s="204"/>
      <c r="G250" s="195"/>
      <c r="H250" s="195"/>
      <c r="I250" s="214"/>
      <c r="J250" s="214"/>
      <c r="K250" s="195"/>
      <c r="L250" s="195"/>
      <c r="M250" s="195"/>
      <c r="N250" s="216"/>
      <c r="O250" s="195"/>
      <c r="P250" s="195"/>
      <c r="Q250" s="195"/>
      <c r="R250" s="195"/>
      <c r="S250" s="201"/>
    </row>
    <row r="251" spans="1:19" ht="15" hidden="1" x14ac:dyDescent="0.25">
      <c r="A251" s="172"/>
      <c r="B251" s="202" t="s">
        <v>608</v>
      </c>
      <c r="C251" s="203" t="s">
        <v>609</v>
      </c>
      <c r="D251" s="202" t="s">
        <v>584</v>
      </c>
      <c r="E251" s="195"/>
      <c r="F251" s="204"/>
      <c r="G251" s="195"/>
      <c r="H251" s="195"/>
      <c r="I251" s="214"/>
      <c r="J251" s="214"/>
      <c r="K251" s="195"/>
      <c r="L251" s="195"/>
      <c r="M251" s="195"/>
      <c r="N251" s="216"/>
      <c r="O251" s="195"/>
      <c r="P251" s="195"/>
      <c r="Q251" s="195"/>
      <c r="R251" s="195"/>
      <c r="S251" s="201"/>
    </row>
    <row r="252" spans="1:19" ht="15" hidden="1" x14ac:dyDescent="0.25">
      <c r="A252" s="172"/>
      <c r="B252" s="202" t="s">
        <v>610</v>
      </c>
      <c r="C252" s="203" t="s">
        <v>611</v>
      </c>
      <c r="D252" s="202" t="s">
        <v>584</v>
      </c>
      <c r="E252" s="195"/>
      <c r="F252" s="204"/>
      <c r="G252" s="195"/>
      <c r="H252" s="195"/>
      <c r="I252" s="214"/>
      <c r="J252" s="214"/>
      <c r="K252" s="195"/>
      <c r="L252" s="195"/>
      <c r="M252" s="195"/>
      <c r="N252" s="216"/>
      <c r="O252" s="195"/>
      <c r="P252" s="195"/>
      <c r="Q252" s="195"/>
      <c r="R252" s="195"/>
      <c r="S252" s="201"/>
    </row>
    <row r="253" spans="1:19" ht="15" hidden="1" x14ac:dyDescent="0.25">
      <c r="A253" s="172"/>
      <c r="B253" s="202" t="s">
        <v>612</v>
      </c>
      <c r="C253" s="203" t="s">
        <v>613</v>
      </c>
      <c r="D253" s="202" t="s">
        <v>584</v>
      </c>
      <c r="E253" s="195"/>
      <c r="F253" s="204"/>
      <c r="G253" s="195"/>
      <c r="H253" s="195"/>
      <c r="I253" s="214"/>
      <c r="J253" s="214"/>
      <c r="K253" s="195"/>
      <c r="L253" s="195"/>
      <c r="M253" s="195"/>
      <c r="N253" s="216"/>
      <c r="O253" s="195"/>
      <c r="P253" s="195"/>
      <c r="Q253" s="195"/>
      <c r="R253" s="195"/>
      <c r="S253" s="201"/>
    </row>
    <row r="254" spans="1:19" ht="15" hidden="1" x14ac:dyDescent="0.25">
      <c r="A254" s="172"/>
      <c r="B254" s="202" t="s">
        <v>614</v>
      </c>
      <c r="C254" s="203" t="s">
        <v>615</v>
      </c>
      <c r="D254" s="202" t="s">
        <v>584</v>
      </c>
      <c r="E254" s="195"/>
      <c r="F254" s="204"/>
      <c r="G254" s="195"/>
      <c r="H254" s="195"/>
      <c r="I254" s="214"/>
      <c r="J254" s="214"/>
      <c r="K254" s="195"/>
      <c r="L254" s="195"/>
      <c r="M254" s="195"/>
      <c r="N254" s="216"/>
      <c r="O254" s="195"/>
      <c r="P254" s="195"/>
      <c r="Q254" s="195"/>
      <c r="R254" s="195"/>
      <c r="S254" s="201"/>
    </row>
    <row r="255" spans="1:19" ht="15" hidden="1" x14ac:dyDescent="0.25">
      <c r="A255" s="172"/>
      <c r="B255" s="202" t="s">
        <v>616</v>
      </c>
      <c r="C255" s="203" t="s">
        <v>617</v>
      </c>
      <c r="D255" s="202" t="s">
        <v>584</v>
      </c>
      <c r="E255" s="195"/>
      <c r="F255" s="204"/>
      <c r="G255" s="195"/>
      <c r="H255" s="195"/>
      <c r="I255" s="214"/>
      <c r="J255" s="214"/>
      <c r="K255" s="195"/>
      <c r="L255" s="195"/>
      <c r="M255" s="195"/>
      <c r="N255" s="216"/>
      <c r="O255" s="195"/>
      <c r="P255" s="195"/>
      <c r="Q255" s="195"/>
      <c r="R255" s="195"/>
      <c r="S255" s="201"/>
    </row>
    <row r="256" spans="1:19" ht="15" hidden="1" x14ac:dyDescent="0.25">
      <c r="A256" s="172"/>
      <c r="B256" s="202" t="s">
        <v>618</v>
      </c>
      <c r="C256" s="203" t="s">
        <v>619</v>
      </c>
      <c r="D256" s="202" t="s">
        <v>584</v>
      </c>
      <c r="E256" s="195"/>
      <c r="F256" s="204"/>
      <c r="G256" s="195"/>
      <c r="H256" s="195"/>
      <c r="I256" s="214"/>
      <c r="J256" s="214"/>
      <c r="K256" s="195"/>
      <c r="L256" s="195"/>
      <c r="M256" s="195"/>
      <c r="N256" s="216"/>
      <c r="O256" s="195"/>
      <c r="P256" s="195"/>
      <c r="Q256" s="195"/>
      <c r="R256" s="195"/>
      <c r="S256" s="201"/>
    </row>
    <row r="257" spans="1:19" ht="15" hidden="1" x14ac:dyDescent="0.25">
      <c r="A257" s="172"/>
      <c r="B257" s="202" t="s">
        <v>620</v>
      </c>
      <c r="C257" s="203" t="s">
        <v>621</v>
      </c>
      <c r="D257" s="202" t="s">
        <v>584</v>
      </c>
      <c r="E257" s="195"/>
      <c r="F257" s="204"/>
      <c r="G257" s="195"/>
      <c r="H257" s="195"/>
      <c r="I257" s="214"/>
      <c r="J257" s="214"/>
      <c r="K257" s="195"/>
      <c r="L257" s="195"/>
      <c r="M257" s="195"/>
      <c r="N257" s="216"/>
      <c r="O257" s="195"/>
      <c r="P257" s="195"/>
      <c r="Q257" s="195"/>
      <c r="R257" s="195"/>
      <c r="S257" s="201"/>
    </row>
    <row r="258" spans="1:19" ht="15" hidden="1" x14ac:dyDescent="0.25">
      <c r="A258" s="172"/>
      <c r="B258" s="202" t="s">
        <v>622</v>
      </c>
      <c r="C258" s="203" t="s">
        <v>623</v>
      </c>
      <c r="D258" s="202" t="s">
        <v>584</v>
      </c>
      <c r="E258" s="195"/>
      <c r="F258" s="204"/>
      <c r="G258" s="195"/>
      <c r="H258" s="195"/>
      <c r="I258" s="214"/>
      <c r="J258" s="214"/>
      <c r="K258" s="195"/>
      <c r="L258" s="195"/>
      <c r="M258" s="195"/>
      <c r="N258" s="216"/>
      <c r="O258" s="195"/>
      <c r="P258" s="195"/>
      <c r="Q258" s="195"/>
      <c r="R258" s="195"/>
      <c r="S258" s="201"/>
    </row>
    <row r="259" spans="1:19" ht="15" hidden="1" x14ac:dyDescent="0.25">
      <c r="A259" s="172"/>
      <c r="B259" s="202" t="s">
        <v>624</v>
      </c>
      <c r="C259" s="203" t="s">
        <v>625</v>
      </c>
      <c r="D259" s="202" t="s">
        <v>584</v>
      </c>
      <c r="E259" s="195"/>
      <c r="F259" s="204"/>
      <c r="G259" s="195"/>
      <c r="H259" s="195"/>
      <c r="I259" s="214"/>
      <c r="J259" s="214"/>
      <c r="K259" s="195"/>
      <c r="L259" s="195"/>
      <c r="M259" s="195"/>
      <c r="N259" s="216"/>
      <c r="O259" s="195"/>
      <c r="P259" s="195"/>
      <c r="Q259" s="195"/>
      <c r="R259" s="195"/>
      <c r="S259" s="201"/>
    </row>
    <row r="260" spans="1:19" ht="15" hidden="1" x14ac:dyDescent="0.25">
      <c r="A260" s="172"/>
      <c r="B260" s="202" t="s">
        <v>626</v>
      </c>
      <c r="C260" s="203" t="s">
        <v>627</v>
      </c>
      <c r="D260" s="202" t="s">
        <v>584</v>
      </c>
      <c r="E260" s="195"/>
      <c r="F260" s="204"/>
      <c r="G260" s="195"/>
      <c r="H260" s="195"/>
      <c r="I260" s="214"/>
      <c r="J260" s="214"/>
      <c r="K260" s="195"/>
      <c r="L260" s="195"/>
      <c r="M260" s="195"/>
      <c r="N260" s="216"/>
      <c r="O260" s="195"/>
      <c r="P260" s="195"/>
      <c r="Q260" s="195"/>
      <c r="R260" s="195"/>
      <c r="S260" s="201"/>
    </row>
    <row r="261" spans="1:19" ht="15" hidden="1" x14ac:dyDescent="0.25">
      <c r="A261" s="172"/>
      <c r="B261" s="202" t="s">
        <v>628</v>
      </c>
      <c r="C261" s="203" t="s">
        <v>629</v>
      </c>
      <c r="D261" s="202" t="s">
        <v>584</v>
      </c>
      <c r="E261" s="195"/>
      <c r="F261" s="204"/>
      <c r="G261" s="195"/>
      <c r="H261" s="195"/>
      <c r="I261" s="214"/>
      <c r="J261" s="214"/>
      <c r="K261" s="195"/>
      <c r="L261" s="195"/>
      <c r="M261" s="195"/>
      <c r="N261" s="216"/>
      <c r="O261" s="195"/>
      <c r="P261" s="195"/>
      <c r="Q261" s="195"/>
      <c r="R261" s="195"/>
      <c r="S261" s="201"/>
    </row>
    <row r="262" spans="1:19" ht="15" hidden="1" x14ac:dyDescent="0.25">
      <c r="A262" s="172"/>
      <c r="B262" s="202" t="s">
        <v>630</v>
      </c>
      <c r="C262" s="203" t="s">
        <v>631</v>
      </c>
      <c r="D262" s="202" t="s">
        <v>584</v>
      </c>
      <c r="E262" s="195"/>
      <c r="F262" s="204"/>
      <c r="G262" s="195"/>
      <c r="H262" s="195"/>
      <c r="I262" s="214"/>
      <c r="J262" s="214"/>
      <c r="K262" s="195"/>
      <c r="L262" s="195"/>
      <c r="M262" s="195"/>
      <c r="N262" s="216"/>
      <c r="O262" s="195"/>
      <c r="P262" s="195"/>
      <c r="Q262" s="195"/>
      <c r="R262" s="195"/>
      <c r="S262" s="201"/>
    </row>
    <row r="263" spans="1:19" ht="15" hidden="1" x14ac:dyDescent="0.25">
      <c r="A263" s="172"/>
      <c r="B263" s="202" t="s">
        <v>632</v>
      </c>
      <c r="C263" s="203" t="s">
        <v>633</v>
      </c>
      <c r="D263" s="202" t="s">
        <v>584</v>
      </c>
      <c r="E263" s="195"/>
      <c r="F263" s="204"/>
      <c r="G263" s="195"/>
      <c r="H263" s="195"/>
      <c r="I263" s="214"/>
      <c r="J263" s="214"/>
      <c r="K263" s="195"/>
      <c r="L263" s="195"/>
      <c r="M263" s="195"/>
      <c r="N263" s="216"/>
      <c r="O263" s="195"/>
      <c r="P263" s="195"/>
      <c r="Q263" s="195"/>
      <c r="R263" s="195"/>
      <c r="S263" s="201"/>
    </row>
    <row r="264" spans="1:19" ht="15" hidden="1" x14ac:dyDescent="0.25">
      <c r="A264" s="172"/>
      <c r="B264" s="202" t="s">
        <v>634</v>
      </c>
      <c r="C264" s="203" t="s">
        <v>635</v>
      </c>
      <c r="D264" s="202" t="s">
        <v>584</v>
      </c>
      <c r="E264" s="195"/>
      <c r="F264" s="204"/>
      <c r="G264" s="195"/>
      <c r="H264" s="195"/>
      <c r="I264" s="214"/>
      <c r="J264" s="214"/>
      <c r="K264" s="195"/>
      <c r="L264" s="195"/>
      <c r="M264" s="195"/>
      <c r="N264" s="216"/>
      <c r="O264" s="195"/>
      <c r="P264" s="195"/>
      <c r="Q264" s="195"/>
      <c r="R264" s="195"/>
      <c r="S264" s="201"/>
    </row>
    <row r="265" spans="1:19" ht="15" hidden="1" x14ac:dyDescent="0.25">
      <c r="A265" s="172"/>
      <c r="B265" s="202" t="s">
        <v>636</v>
      </c>
      <c r="C265" s="203" t="s">
        <v>637</v>
      </c>
      <c r="D265" s="202" t="s">
        <v>584</v>
      </c>
      <c r="E265" s="195"/>
      <c r="F265" s="204"/>
      <c r="G265" s="195"/>
      <c r="H265" s="195"/>
      <c r="I265" s="214"/>
      <c r="J265" s="214"/>
      <c r="K265" s="195"/>
      <c r="L265" s="195"/>
      <c r="M265" s="195"/>
      <c r="N265" s="216"/>
      <c r="O265" s="195"/>
      <c r="P265" s="195"/>
      <c r="Q265" s="195"/>
      <c r="R265" s="195"/>
      <c r="S265" s="201"/>
    </row>
    <row r="266" spans="1:19" ht="15" hidden="1" x14ac:dyDescent="0.25">
      <c r="A266" s="172"/>
      <c r="B266" s="202" t="s">
        <v>638</v>
      </c>
      <c r="C266" s="203" t="s">
        <v>639</v>
      </c>
      <c r="D266" s="202" t="s">
        <v>584</v>
      </c>
      <c r="E266" s="195"/>
      <c r="F266" s="204"/>
      <c r="G266" s="195"/>
      <c r="H266" s="195"/>
      <c r="I266" s="214"/>
      <c r="J266" s="214"/>
      <c r="K266" s="195"/>
      <c r="L266" s="195"/>
      <c r="M266" s="195"/>
      <c r="N266" s="216"/>
      <c r="O266" s="195"/>
      <c r="P266" s="195"/>
      <c r="Q266" s="195"/>
      <c r="R266" s="195"/>
      <c r="S266" s="201"/>
    </row>
    <row r="267" spans="1:19" ht="15" hidden="1" x14ac:dyDescent="0.25">
      <c r="A267" s="172"/>
      <c r="B267" s="202" t="s">
        <v>640</v>
      </c>
      <c r="C267" s="203" t="s">
        <v>641</v>
      </c>
      <c r="D267" s="202" t="s">
        <v>584</v>
      </c>
      <c r="E267" s="195"/>
      <c r="F267" s="204"/>
      <c r="G267" s="195"/>
      <c r="H267" s="195"/>
      <c r="I267" s="214"/>
      <c r="J267" s="214"/>
      <c r="K267" s="195"/>
      <c r="L267" s="195"/>
      <c r="M267" s="195"/>
      <c r="N267" s="216"/>
      <c r="O267" s="195"/>
      <c r="P267" s="195"/>
      <c r="Q267" s="195"/>
      <c r="R267" s="195"/>
      <c r="S267" s="201"/>
    </row>
    <row r="268" spans="1:19" ht="15" hidden="1" x14ac:dyDescent="0.25">
      <c r="A268" s="172"/>
      <c r="B268" s="202" t="s">
        <v>642</v>
      </c>
      <c r="C268" s="203" t="s">
        <v>643</v>
      </c>
      <c r="D268" s="202" t="s">
        <v>584</v>
      </c>
      <c r="E268" s="195"/>
      <c r="F268" s="204"/>
      <c r="G268" s="195"/>
      <c r="H268" s="195"/>
      <c r="I268" s="214"/>
      <c r="J268" s="214"/>
      <c r="K268" s="195"/>
      <c r="L268" s="195"/>
      <c r="M268" s="195"/>
      <c r="N268" s="216"/>
      <c r="O268" s="195"/>
      <c r="P268" s="195"/>
      <c r="Q268" s="195"/>
      <c r="R268" s="195"/>
      <c r="S268" s="201"/>
    </row>
    <row r="269" spans="1:19" ht="15" hidden="1" x14ac:dyDescent="0.25">
      <c r="A269" s="172"/>
      <c r="B269" s="202" t="s">
        <v>644</v>
      </c>
      <c r="C269" s="203" t="s">
        <v>645</v>
      </c>
      <c r="D269" s="202" t="s">
        <v>584</v>
      </c>
      <c r="E269" s="195"/>
      <c r="F269" s="204"/>
      <c r="G269" s="195"/>
      <c r="H269" s="195"/>
      <c r="I269" s="214"/>
      <c r="J269" s="214"/>
      <c r="K269" s="195"/>
      <c r="L269" s="195"/>
      <c r="M269" s="195"/>
      <c r="N269" s="216"/>
      <c r="O269" s="195"/>
      <c r="P269" s="195"/>
      <c r="Q269" s="195"/>
      <c r="R269" s="195"/>
      <c r="S269" s="201"/>
    </row>
    <row r="270" spans="1:19" ht="15" hidden="1" x14ac:dyDescent="0.25">
      <c r="A270" s="172"/>
      <c r="B270" s="202" t="s">
        <v>646</v>
      </c>
      <c r="C270" s="203" t="s">
        <v>647</v>
      </c>
      <c r="D270" s="202" t="s">
        <v>584</v>
      </c>
      <c r="E270" s="195"/>
      <c r="F270" s="204"/>
      <c r="G270" s="195"/>
      <c r="H270" s="195"/>
      <c r="I270" s="214"/>
      <c r="J270" s="214"/>
      <c r="K270" s="195"/>
      <c r="L270" s="195"/>
      <c r="M270" s="195"/>
      <c r="N270" s="216"/>
      <c r="O270" s="195"/>
      <c r="P270" s="195"/>
      <c r="Q270" s="195"/>
      <c r="R270" s="195"/>
      <c r="S270" s="201"/>
    </row>
    <row r="271" spans="1:19" ht="15" hidden="1" x14ac:dyDescent="0.25">
      <c r="A271" s="172"/>
      <c r="B271" s="202" t="s">
        <v>648</v>
      </c>
      <c r="C271" s="203" t="s">
        <v>649</v>
      </c>
      <c r="D271" s="202" t="s">
        <v>584</v>
      </c>
      <c r="E271" s="195"/>
      <c r="F271" s="204"/>
      <c r="G271" s="195"/>
      <c r="H271" s="195"/>
      <c r="I271" s="214"/>
      <c r="J271" s="214"/>
      <c r="K271" s="195"/>
      <c r="L271" s="195"/>
      <c r="M271" s="195"/>
      <c r="N271" s="216"/>
      <c r="O271" s="195"/>
      <c r="P271" s="195"/>
      <c r="Q271" s="195"/>
      <c r="R271" s="195"/>
      <c r="S271" s="201"/>
    </row>
    <row r="272" spans="1:19" ht="15" hidden="1" x14ac:dyDescent="0.25">
      <c r="A272" s="172"/>
      <c r="B272" s="202" t="s">
        <v>650</v>
      </c>
      <c r="C272" s="203" t="s">
        <v>651</v>
      </c>
      <c r="D272" s="202" t="s">
        <v>584</v>
      </c>
      <c r="E272" s="195"/>
      <c r="F272" s="204"/>
      <c r="G272" s="195"/>
      <c r="H272" s="195"/>
      <c r="I272" s="214"/>
      <c r="J272" s="214"/>
      <c r="K272" s="195"/>
      <c r="L272" s="195"/>
      <c r="M272" s="195"/>
      <c r="N272" s="216"/>
      <c r="O272" s="195"/>
      <c r="P272" s="195"/>
      <c r="Q272" s="195"/>
      <c r="R272" s="195"/>
      <c r="S272" s="201"/>
    </row>
    <row r="273" spans="1:19" ht="15" hidden="1" x14ac:dyDescent="0.25">
      <c r="A273" s="172"/>
      <c r="B273" s="202" t="s">
        <v>652</v>
      </c>
      <c r="C273" s="203" t="s">
        <v>653</v>
      </c>
      <c r="D273" s="202" t="s">
        <v>584</v>
      </c>
      <c r="E273" s="195"/>
      <c r="F273" s="204"/>
      <c r="G273" s="195"/>
      <c r="H273" s="195"/>
      <c r="I273" s="214"/>
      <c r="J273" s="214"/>
      <c r="K273" s="195"/>
      <c r="L273" s="195"/>
      <c r="M273" s="195"/>
      <c r="N273" s="216"/>
      <c r="O273" s="195"/>
      <c r="P273" s="195"/>
      <c r="Q273" s="195"/>
      <c r="R273" s="195"/>
      <c r="S273" s="201"/>
    </row>
    <row r="274" spans="1:19" ht="15" hidden="1" x14ac:dyDescent="0.25">
      <c r="A274" s="172"/>
      <c r="B274" s="202" t="s">
        <v>654</v>
      </c>
      <c r="C274" s="203" t="s">
        <v>655</v>
      </c>
      <c r="D274" s="202" t="s">
        <v>584</v>
      </c>
      <c r="E274" s="195"/>
      <c r="F274" s="204"/>
      <c r="G274" s="195"/>
      <c r="H274" s="195"/>
      <c r="I274" s="214"/>
      <c r="J274" s="214"/>
      <c r="K274" s="195"/>
      <c r="L274" s="195"/>
      <c r="M274" s="195"/>
      <c r="N274" s="216"/>
      <c r="O274" s="195"/>
      <c r="P274" s="195"/>
      <c r="Q274" s="195"/>
      <c r="R274" s="195"/>
      <c r="S274" s="201"/>
    </row>
    <row r="275" spans="1:19" ht="15" hidden="1" x14ac:dyDescent="0.25">
      <c r="A275" s="172"/>
      <c r="B275" s="202" t="s">
        <v>656</v>
      </c>
      <c r="C275" s="203" t="s">
        <v>657</v>
      </c>
      <c r="D275" s="202" t="s">
        <v>584</v>
      </c>
      <c r="E275" s="195"/>
      <c r="F275" s="204"/>
      <c r="G275" s="195"/>
      <c r="H275" s="195"/>
      <c r="I275" s="214"/>
      <c r="J275" s="214"/>
      <c r="K275" s="195"/>
      <c r="L275" s="195"/>
      <c r="M275" s="195"/>
      <c r="N275" s="216"/>
      <c r="O275" s="195"/>
      <c r="P275" s="195"/>
      <c r="Q275" s="195"/>
      <c r="R275" s="195"/>
      <c r="S275" s="201"/>
    </row>
    <row r="276" spans="1:19" ht="15" hidden="1" x14ac:dyDescent="0.25">
      <c r="A276" s="172"/>
      <c r="B276" s="202" t="s">
        <v>658</v>
      </c>
      <c r="C276" s="203" t="s">
        <v>659</v>
      </c>
      <c r="D276" s="202" t="s">
        <v>584</v>
      </c>
      <c r="E276" s="195"/>
      <c r="F276" s="204"/>
      <c r="G276" s="195"/>
      <c r="H276" s="195"/>
      <c r="I276" s="214"/>
      <c r="J276" s="214"/>
      <c r="K276" s="195"/>
      <c r="L276" s="195"/>
      <c r="M276" s="195"/>
      <c r="N276" s="216"/>
      <c r="O276" s="195"/>
      <c r="P276" s="195"/>
      <c r="Q276" s="195"/>
      <c r="R276" s="195"/>
      <c r="S276" s="201"/>
    </row>
    <row r="277" spans="1:19" ht="15" hidden="1" x14ac:dyDescent="0.25">
      <c r="A277" s="172"/>
      <c r="B277" s="202" t="s">
        <v>660</v>
      </c>
      <c r="C277" s="203" t="s">
        <v>661</v>
      </c>
      <c r="D277" s="202" t="s">
        <v>584</v>
      </c>
      <c r="E277" s="195"/>
      <c r="F277" s="204"/>
      <c r="G277" s="195"/>
      <c r="H277" s="195"/>
      <c r="I277" s="214"/>
      <c r="J277" s="214"/>
      <c r="K277" s="195"/>
      <c r="L277" s="195"/>
      <c r="M277" s="195"/>
      <c r="N277" s="216"/>
      <c r="O277" s="195"/>
      <c r="P277" s="195"/>
      <c r="Q277" s="195"/>
      <c r="R277" s="195"/>
      <c r="S277" s="201"/>
    </row>
    <row r="278" spans="1:19" ht="15" hidden="1" x14ac:dyDescent="0.25">
      <c r="A278" s="172"/>
      <c r="B278" s="202" t="s">
        <v>662</v>
      </c>
      <c r="C278" s="203" t="s">
        <v>663</v>
      </c>
      <c r="D278" s="202" t="s">
        <v>584</v>
      </c>
      <c r="E278" s="195"/>
      <c r="F278" s="204"/>
      <c r="G278" s="195"/>
      <c r="H278" s="195"/>
      <c r="I278" s="214"/>
      <c r="J278" s="214"/>
      <c r="K278" s="195"/>
      <c r="L278" s="195"/>
      <c r="M278" s="195"/>
      <c r="N278" s="216"/>
      <c r="O278" s="195"/>
      <c r="P278" s="195"/>
      <c r="Q278" s="195"/>
      <c r="R278" s="195"/>
      <c r="S278" s="201"/>
    </row>
    <row r="279" spans="1:19" ht="15" hidden="1" x14ac:dyDescent="0.25">
      <c r="A279" s="172"/>
      <c r="B279" s="202" t="s">
        <v>664</v>
      </c>
      <c r="C279" s="203" t="s">
        <v>665</v>
      </c>
      <c r="D279" s="202" t="s">
        <v>584</v>
      </c>
      <c r="E279" s="195"/>
      <c r="F279" s="204"/>
      <c r="G279" s="195"/>
      <c r="H279" s="195"/>
      <c r="I279" s="214"/>
      <c r="J279" s="214"/>
      <c r="K279" s="195"/>
      <c r="L279" s="195"/>
      <c r="M279" s="195"/>
      <c r="N279" s="216"/>
      <c r="O279" s="195"/>
      <c r="P279" s="195"/>
      <c r="Q279" s="195"/>
      <c r="R279" s="195"/>
      <c r="S279" s="201"/>
    </row>
    <row r="280" spans="1:19" ht="15" hidden="1" x14ac:dyDescent="0.25">
      <c r="A280" s="172"/>
      <c r="B280" s="202" t="s">
        <v>666</v>
      </c>
      <c r="C280" s="203" t="s">
        <v>667</v>
      </c>
      <c r="D280" s="202" t="s">
        <v>584</v>
      </c>
      <c r="E280" s="195"/>
      <c r="F280" s="204"/>
      <c r="G280" s="195"/>
      <c r="H280" s="195"/>
      <c r="I280" s="214"/>
      <c r="J280" s="214"/>
      <c r="K280" s="195"/>
      <c r="L280" s="195"/>
      <c r="M280" s="195"/>
      <c r="N280" s="216"/>
      <c r="O280" s="195"/>
      <c r="P280" s="195"/>
      <c r="Q280" s="195"/>
      <c r="R280" s="195"/>
      <c r="S280" s="201"/>
    </row>
    <row r="281" spans="1:19" ht="15" hidden="1" x14ac:dyDescent="0.25">
      <c r="A281" s="172"/>
      <c r="B281" s="202" t="s">
        <v>668</v>
      </c>
      <c r="C281" s="203" t="s">
        <v>669</v>
      </c>
      <c r="D281" s="202" t="s">
        <v>584</v>
      </c>
      <c r="E281" s="195"/>
      <c r="F281" s="204"/>
      <c r="G281" s="195"/>
      <c r="H281" s="195"/>
      <c r="I281" s="214"/>
      <c r="J281" s="214"/>
      <c r="K281" s="195"/>
      <c r="L281" s="195"/>
      <c r="M281" s="195"/>
      <c r="N281" s="216"/>
      <c r="O281" s="195"/>
      <c r="P281" s="195"/>
      <c r="Q281" s="195"/>
      <c r="R281" s="195"/>
      <c r="S281" s="201"/>
    </row>
    <row r="282" spans="1:19" ht="15" hidden="1" x14ac:dyDescent="0.25">
      <c r="A282" s="172"/>
      <c r="B282" s="202" t="s">
        <v>670</v>
      </c>
      <c r="C282" s="203" t="s">
        <v>671</v>
      </c>
      <c r="D282" s="202" t="s">
        <v>584</v>
      </c>
      <c r="E282" s="195"/>
      <c r="F282" s="204"/>
      <c r="G282" s="195"/>
      <c r="H282" s="195"/>
      <c r="I282" s="214"/>
      <c r="J282" s="214"/>
      <c r="K282" s="195"/>
      <c r="L282" s="195"/>
      <c r="M282" s="195"/>
      <c r="N282" s="216"/>
      <c r="O282" s="195"/>
      <c r="P282" s="195"/>
      <c r="Q282" s="195"/>
      <c r="R282" s="195"/>
      <c r="S282" s="201"/>
    </row>
    <row r="283" spans="1:19" ht="15" hidden="1" x14ac:dyDescent="0.25">
      <c r="A283" s="172"/>
      <c r="B283" s="202" t="s">
        <v>672</v>
      </c>
      <c r="C283" s="203" t="s">
        <v>673</v>
      </c>
      <c r="D283" s="202" t="s">
        <v>584</v>
      </c>
      <c r="E283" s="195"/>
      <c r="F283" s="204"/>
      <c r="G283" s="195"/>
      <c r="H283" s="195"/>
      <c r="I283" s="214"/>
      <c r="J283" s="214"/>
      <c r="K283" s="195"/>
      <c r="L283" s="195"/>
      <c r="M283" s="195"/>
      <c r="N283" s="216"/>
      <c r="O283" s="195"/>
      <c r="P283" s="195"/>
      <c r="Q283" s="195"/>
      <c r="R283" s="195"/>
      <c r="S283" s="201"/>
    </row>
    <row r="284" spans="1:19" ht="15" hidden="1" x14ac:dyDescent="0.25">
      <c r="A284" s="172"/>
      <c r="B284" s="202" t="s">
        <v>674</v>
      </c>
      <c r="C284" s="203" t="s">
        <v>675</v>
      </c>
      <c r="D284" s="202" t="s">
        <v>584</v>
      </c>
      <c r="E284" s="195"/>
      <c r="F284" s="204"/>
      <c r="G284" s="195"/>
      <c r="H284" s="195"/>
      <c r="I284" s="214"/>
      <c r="J284" s="214"/>
      <c r="K284" s="195"/>
      <c r="L284" s="195"/>
      <c r="M284" s="195"/>
      <c r="N284" s="216"/>
      <c r="O284" s="195"/>
      <c r="P284" s="195"/>
      <c r="Q284" s="195"/>
      <c r="R284" s="195"/>
      <c r="S284" s="201"/>
    </row>
    <row r="285" spans="1:19" ht="15" hidden="1" x14ac:dyDescent="0.25">
      <c r="A285" s="172"/>
      <c r="B285" s="202" t="s">
        <v>676</v>
      </c>
      <c r="C285" s="203" t="s">
        <v>677</v>
      </c>
      <c r="D285" s="202" t="s">
        <v>584</v>
      </c>
      <c r="E285" s="195"/>
      <c r="F285" s="204"/>
      <c r="G285" s="195"/>
      <c r="H285" s="195"/>
      <c r="I285" s="214"/>
      <c r="J285" s="214"/>
      <c r="K285" s="195"/>
      <c r="L285" s="195"/>
      <c r="M285" s="195"/>
      <c r="N285" s="216"/>
      <c r="O285" s="195"/>
      <c r="P285" s="195"/>
      <c r="Q285" s="195"/>
      <c r="R285" s="195"/>
      <c r="S285" s="201"/>
    </row>
    <row r="286" spans="1:19" ht="15" hidden="1" x14ac:dyDescent="0.25">
      <c r="A286" s="172"/>
      <c r="B286" s="202" t="s">
        <v>678</v>
      </c>
      <c r="C286" s="203" t="s">
        <v>679</v>
      </c>
      <c r="D286" s="202" t="s">
        <v>584</v>
      </c>
      <c r="E286" s="195"/>
      <c r="F286" s="204"/>
      <c r="G286" s="195"/>
      <c r="H286" s="195"/>
      <c r="I286" s="214"/>
      <c r="J286" s="214"/>
      <c r="K286" s="195"/>
      <c r="L286" s="195"/>
      <c r="M286" s="195"/>
      <c r="N286" s="216"/>
      <c r="O286" s="195"/>
      <c r="P286" s="195"/>
      <c r="Q286" s="195"/>
      <c r="R286" s="195"/>
      <c r="S286" s="201"/>
    </row>
    <row r="287" spans="1:19" ht="15" hidden="1" x14ac:dyDescent="0.25">
      <c r="A287" s="172"/>
      <c r="B287" s="202" t="s">
        <v>680</v>
      </c>
      <c r="C287" s="203" t="s">
        <v>681</v>
      </c>
      <c r="D287" s="202" t="s">
        <v>584</v>
      </c>
      <c r="E287" s="195"/>
      <c r="F287" s="204"/>
      <c r="G287" s="195"/>
      <c r="H287" s="195"/>
      <c r="I287" s="214"/>
      <c r="J287" s="214"/>
      <c r="K287" s="195"/>
      <c r="L287" s="195"/>
      <c r="M287" s="195"/>
      <c r="N287" s="216"/>
      <c r="O287" s="195"/>
      <c r="P287" s="195"/>
      <c r="Q287" s="195"/>
      <c r="R287" s="195"/>
      <c r="S287" s="201"/>
    </row>
    <row r="288" spans="1:19" ht="15" hidden="1" x14ac:dyDescent="0.25">
      <c r="A288" s="172"/>
      <c r="B288" s="202" t="s">
        <v>682</v>
      </c>
      <c r="C288" s="203" t="s">
        <v>683</v>
      </c>
      <c r="D288" s="202" t="s">
        <v>584</v>
      </c>
      <c r="E288" s="195"/>
      <c r="F288" s="204"/>
      <c r="G288" s="195"/>
      <c r="H288" s="195"/>
      <c r="I288" s="214"/>
      <c r="J288" s="214"/>
      <c r="K288" s="195"/>
      <c r="L288" s="195"/>
      <c r="M288" s="195"/>
      <c r="N288" s="216"/>
      <c r="O288" s="195"/>
      <c r="P288" s="195"/>
      <c r="Q288" s="195"/>
      <c r="R288" s="195"/>
      <c r="S288" s="201"/>
    </row>
    <row r="289" spans="1:19" ht="15" hidden="1" x14ac:dyDescent="0.25">
      <c r="A289" s="172"/>
      <c r="B289" s="202" t="s">
        <v>684</v>
      </c>
      <c r="C289" s="203" t="s">
        <v>685</v>
      </c>
      <c r="D289" s="202" t="s">
        <v>584</v>
      </c>
      <c r="E289" s="195"/>
      <c r="F289" s="204"/>
      <c r="G289" s="195"/>
      <c r="H289" s="195"/>
      <c r="I289" s="214"/>
      <c r="J289" s="214"/>
      <c r="K289" s="195"/>
      <c r="L289" s="195"/>
      <c r="M289" s="195"/>
      <c r="N289" s="216"/>
      <c r="O289" s="195"/>
      <c r="P289" s="195"/>
      <c r="Q289" s="195"/>
      <c r="R289" s="195"/>
      <c r="S289" s="201"/>
    </row>
    <row r="290" spans="1:19" ht="15" hidden="1" x14ac:dyDescent="0.25">
      <c r="A290" s="172"/>
      <c r="B290" s="202" t="s">
        <v>686</v>
      </c>
      <c r="C290" s="203" t="s">
        <v>687</v>
      </c>
      <c r="D290" s="202" t="s">
        <v>584</v>
      </c>
      <c r="E290" s="195"/>
      <c r="F290" s="204"/>
      <c r="G290" s="195"/>
      <c r="H290" s="195"/>
      <c r="I290" s="214"/>
      <c r="J290" s="214"/>
      <c r="K290" s="195"/>
      <c r="L290" s="195"/>
      <c r="M290" s="195"/>
      <c r="N290" s="216"/>
      <c r="O290" s="195"/>
      <c r="P290" s="195"/>
      <c r="Q290" s="195"/>
      <c r="R290" s="195"/>
      <c r="S290" s="201"/>
    </row>
    <row r="291" spans="1:19" ht="15" hidden="1" x14ac:dyDescent="0.25">
      <c r="A291" s="172"/>
      <c r="B291" s="202" t="s">
        <v>688</v>
      </c>
      <c r="C291" s="203" t="s">
        <v>689</v>
      </c>
      <c r="D291" s="202" t="s">
        <v>584</v>
      </c>
      <c r="E291" s="195"/>
      <c r="F291" s="204"/>
      <c r="G291" s="195"/>
      <c r="H291" s="195"/>
      <c r="I291" s="214"/>
      <c r="J291" s="214"/>
      <c r="K291" s="195"/>
      <c r="L291" s="195"/>
      <c r="M291" s="195"/>
      <c r="N291" s="216"/>
      <c r="O291" s="195"/>
      <c r="P291" s="195"/>
      <c r="Q291" s="195"/>
      <c r="R291" s="195"/>
      <c r="S291" s="201"/>
    </row>
    <row r="292" spans="1:19" ht="15" hidden="1" x14ac:dyDescent="0.25">
      <c r="A292" s="172"/>
      <c r="B292" s="202" t="s">
        <v>690</v>
      </c>
      <c r="C292" s="203" t="s">
        <v>691</v>
      </c>
      <c r="D292" s="202" t="s">
        <v>584</v>
      </c>
      <c r="E292" s="195"/>
      <c r="F292" s="204"/>
      <c r="G292" s="195"/>
      <c r="H292" s="195"/>
      <c r="I292" s="214"/>
      <c r="J292" s="214"/>
      <c r="K292" s="195"/>
      <c r="L292" s="195"/>
      <c r="M292" s="195"/>
      <c r="N292" s="216"/>
      <c r="O292" s="195"/>
      <c r="P292" s="195"/>
      <c r="Q292" s="195"/>
      <c r="R292" s="195"/>
      <c r="S292" s="201"/>
    </row>
    <row r="293" spans="1:19" ht="15" hidden="1" x14ac:dyDescent="0.25">
      <c r="A293" s="172"/>
      <c r="B293" s="202" t="s">
        <v>692</v>
      </c>
      <c r="C293" s="203" t="s">
        <v>693</v>
      </c>
      <c r="D293" s="202" t="s">
        <v>584</v>
      </c>
      <c r="E293" s="195"/>
      <c r="F293" s="204"/>
      <c r="G293" s="195"/>
      <c r="H293" s="195"/>
      <c r="I293" s="214"/>
      <c r="J293" s="214"/>
      <c r="K293" s="195"/>
      <c r="L293" s="195"/>
      <c r="M293" s="195"/>
      <c r="N293" s="216"/>
      <c r="O293" s="195"/>
      <c r="P293" s="195"/>
      <c r="Q293" s="195"/>
      <c r="R293" s="195"/>
      <c r="S293" s="201"/>
    </row>
    <row r="294" spans="1:19" ht="15" hidden="1" x14ac:dyDescent="0.25">
      <c r="A294" s="172"/>
      <c r="B294" s="202" t="s">
        <v>694</v>
      </c>
      <c r="C294" s="203" t="s">
        <v>695</v>
      </c>
      <c r="D294" s="202" t="s">
        <v>696</v>
      </c>
      <c r="E294" s="195"/>
      <c r="F294" s="204"/>
      <c r="G294" s="195"/>
      <c r="H294" s="195"/>
      <c r="I294" s="214"/>
      <c r="J294" s="214"/>
      <c r="K294" s="195"/>
      <c r="L294" s="195"/>
      <c r="M294" s="195"/>
      <c r="N294" s="216"/>
      <c r="O294" s="195"/>
      <c r="P294" s="195"/>
      <c r="Q294" s="195"/>
      <c r="R294" s="195"/>
      <c r="S294" s="201"/>
    </row>
    <row r="295" spans="1:19" ht="15" hidden="1" x14ac:dyDescent="0.25">
      <c r="A295" s="172"/>
      <c r="B295" s="202" t="s">
        <v>697</v>
      </c>
      <c r="C295" s="203" t="s">
        <v>698</v>
      </c>
      <c r="D295" s="202" t="s">
        <v>696</v>
      </c>
      <c r="E295" s="195"/>
      <c r="F295" s="204"/>
      <c r="G295" s="195"/>
      <c r="H295" s="195"/>
      <c r="I295" s="214"/>
      <c r="J295" s="214"/>
      <c r="K295" s="195"/>
      <c r="L295" s="195"/>
      <c r="M295" s="195"/>
      <c r="N295" s="216"/>
      <c r="O295" s="195"/>
      <c r="P295" s="195"/>
      <c r="Q295" s="195"/>
      <c r="R295" s="195"/>
      <c r="S295" s="201"/>
    </row>
    <row r="296" spans="1:19" ht="15" hidden="1" x14ac:dyDescent="0.25">
      <c r="A296" s="172"/>
      <c r="B296" s="202" t="s">
        <v>699</v>
      </c>
      <c r="C296" s="203" t="s">
        <v>700</v>
      </c>
      <c r="D296" s="202" t="s">
        <v>696</v>
      </c>
      <c r="E296" s="195"/>
      <c r="F296" s="204"/>
      <c r="G296" s="195"/>
      <c r="H296" s="195"/>
      <c r="I296" s="214"/>
      <c r="J296" s="214"/>
      <c r="K296" s="195"/>
      <c r="L296" s="195"/>
      <c r="M296" s="195"/>
      <c r="N296" s="216"/>
      <c r="O296" s="195"/>
      <c r="P296" s="195"/>
      <c r="Q296" s="195"/>
      <c r="R296" s="195"/>
      <c r="S296" s="201"/>
    </row>
    <row r="297" spans="1:19" ht="15" hidden="1" x14ac:dyDescent="0.25">
      <c r="A297" s="172"/>
      <c r="B297" s="202" t="s">
        <v>701</v>
      </c>
      <c r="C297" s="203" t="s">
        <v>702</v>
      </c>
      <c r="D297" s="202" t="s">
        <v>696</v>
      </c>
      <c r="E297" s="195"/>
      <c r="F297" s="204"/>
      <c r="G297" s="195"/>
      <c r="H297" s="195"/>
      <c r="I297" s="214"/>
      <c r="J297" s="214"/>
      <c r="K297" s="195"/>
      <c r="L297" s="195"/>
      <c r="M297" s="195"/>
      <c r="N297" s="216"/>
      <c r="O297" s="195"/>
      <c r="P297" s="195"/>
      <c r="Q297" s="195"/>
      <c r="R297" s="195"/>
      <c r="S297" s="201"/>
    </row>
    <row r="298" spans="1:19" ht="15" hidden="1" x14ac:dyDescent="0.25">
      <c r="A298" s="172"/>
      <c r="B298" s="202" t="s">
        <v>703</v>
      </c>
      <c r="C298" s="203" t="s">
        <v>704</v>
      </c>
      <c r="D298" s="202" t="s">
        <v>696</v>
      </c>
      <c r="E298" s="195"/>
      <c r="F298" s="204"/>
      <c r="G298" s="195"/>
      <c r="H298" s="195"/>
      <c r="I298" s="214"/>
      <c r="J298" s="214"/>
      <c r="K298" s="195"/>
      <c r="L298" s="195"/>
      <c r="M298" s="195"/>
      <c r="N298" s="216"/>
      <c r="O298" s="195"/>
      <c r="P298" s="195"/>
      <c r="Q298" s="195"/>
      <c r="R298" s="195"/>
      <c r="S298" s="201"/>
    </row>
    <row r="299" spans="1:19" ht="15" hidden="1" x14ac:dyDescent="0.25">
      <c r="A299" s="172"/>
      <c r="B299" s="202" t="s">
        <v>705</v>
      </c>
      <c r="C299" s="203" t="s">
        <v>706</v>
      </c>
      <c r="D299" s="202" t="s">
        <v>707</v>
      </c>
      <c r="E299" s="195"/>
      <c r="F299" s="204"/>
      <c r="G299" s="195"/>
      <c r="H299" s="195"/>
      <c r="I299" s="214"/>
      <c r="J299" s="214"/>
      <c r="K299" s="195"/>
      <c r="L299" s="195"/>
      <c r="M299" s="195"/>
      <c r="N299" s="216"/>
      <c r="O299" s="195"/>
      <c r="P299" s="195"/>
      <c r="Q299" s="195"/>
      <c r="R299" s="195"/>
      <c r="S299" s="201"/>
    </row>
    <row r="300" spans="1:19" ht="15" hidden="1" x14ac:dyDescent="0.25">
      <c r="A300" s="172"/>
      <c r="B300" s="202" t="s">
        <v>708</v>
      </c>
      <c r="C300" s="203" t="s">
        <v>709</v>
      </c>
      <c r="D300" s="202" t="s">
        <v>696</v>
      </c>
      <c r="E300" s="195"/>
      <c r="F300" s="204"/>
      <c r="G300" s="195"/>
      <c r="H300" s="195"/>
      <c r="I300" s="214"/>
      <c r="J300" s="214"/>
      <c r="K300" s="195"/>
      <c r="L300" s="195"/>
      <c r="M300" s="195"/>
      <c r="N300" s="216"/>
      <c r="O300" s="195"/>
      <c r="P300" s="195"/>
      <c r="Q300" s="195"/>
      <c r="R300" s="195"/>
      <c r="S300" s="201"/>
    </row>
    <row r="301" spans="1:19" ht="15" hidden="1" x14ac:dyDescent="0.25">
      <c r="A301" s="172"/>
      <c r="B301" s="202" t="s">
        <v>710</v>
      </c>
      <c r="C301" s="203" t="s">
        <v>711</v>
      </c>
      <c r="D301" s="202" t="s">
        <v>696</v>
      </c>
      <c r="E301" s="195"/>
      <c r="F301" s="204"/>
      <c r="G301" s="195"/>
      <c r="H301" s="195"/>
      <c r="I301" s="214"/>
      <c r="J301" s="214"/>
      <c r="K301" s="195"/>
      <c r="L301" s="195"/>
      <c r="M301" s="195"/>
      <c r="N301" s="216"/>
      <c r="O301" s="195"/>
      <c r="P301" s="195"/>
      <c r="Q301" s="195"/>
      <c r="R301" s="195"/>
      <c r="S301" s="201"/>
    </row>
    <row r="302" spans="1:19" ht="15" hidden="1" x14ac:dyDescent="0.25">
      <c r="A302" s="172"/>
      <c r="B302" s="202" t="s">
        <v>712</v>
      </c>
      <c r="C302" s="203" t="s">
        <v>713</v>
      </c>
      <c r="D302" s="202" t="s">
        <v>696</v>
      </c>
      <c r="E302" s="195"/>
      <c r="F302" s="204"/>
      <c r="G302" s="195"/>
      <c r="H302" s="195"/>
      <c r="I302" s="214"/>
      <c r="J302" s="214"/>
      <c r="K302" s="195"/>
      <c r="L302" s="195"/>
      <c r="M302" s="195"/>
      <c r="N302" s="216"/>
      <c r="O302" s="195"/>
      <c r="P302" s="195"/>
      <c r="Q302" s="195"/>
      <c r="R302" s="195"/>
      <c r="S302" s="201"/>
    </row>
    <row r="303" spans="1:19" ht="15" hidden="1" x14ac:dyDescent="0.25">
      <c r="A303" s="172"/>
      <c r="B303" s="202" t="s">
        <v>714</v>
      </c>
      <c r="C303" s="203" t="s">
        <v>715</v>
      </c>
      <c r="D303" s="202" t="s">
        <v>716</v>
      </c>
      <c r="E303" s="195"/>
      <c r="F303" s="204"/>
      <c r="G303" s="195"/>
      <c r="H303" s="195"/>
      <c r="I303" s="214"/>
      <c r="J303" s="214"/>
      <c r="K303" s="195"/>
      <c r="L303" s="195"/>
      <c r="M303" s="195"/>
      <c r="N303" s="216"/>
      <c r="O303" s="195"/>
      <c r="P303" s="195"/>
      <c r="Q303" s="195"/>
      <c r="R303" s="195"/>
      <c r="S303" s="201"/>
    </row>
    <row r="304" spans="1:19" ht="15" hidden="1" x14ac:dyDescent="0.25">
      <c r="A304" s="172"/>
      <c r="B304" s="202" t="s">
        <v>717</v>
      </c>
      <c r="C304" s="203" t="s">
        <v>718</v>
      </c>
      <c r="D304" s="202" t="s">
        <v>584</v>
      </c>
      <c r="E304" s="195"/>
      <c r="F304" s="204"/>
      <c r="G304" s="195"/>
      <c r="H304" s="195"/>
      <c r="I304" s="214"/>
      <c r="J304" s="214"/>
      <c r="K304" s="195"/>
      <c r="L304" s="195"/>
      <c r="M304" s="195"/>
      <c r="N304" s="216"/>
      <c r="O304" s="195"/>
      <c r="P304" s="195"/>
      <c r="Q304" s="195"/>
      <c r="R304" s="195"/>
      <c r="S304" s="201"/>
    </row>
    <row r="305" spans="1:19" ht="15" hidden="1" x14ac:dyDescent="0.25">
      <c r="A305" s="172"/>
      <c r="B305" s="202" t="s">
        <v>719</v>
      </c>
      <c r="C305" s="203" t="s">
        <v>720</v>
      </c>
      <c r="D305" s="202" t="s">
        <v>707</v>
      </c>
      <c r="E305" s="195"/>
      <c r="F305" s="204"/>
      <c r="G305" s="195"/>
      <c r="H305" s="195"/>
      <c r="I305" s="214"/>
      <c r="J305" s="214"/>
      <c r="K305" s="195"/>
      <c r="L305" s="195"/>
      <c r="M305" s="195"/>
      <c r="N305" s="216"/>
      <c r="O305" s="195"/>
      <c r="P305" s="195"/>
      <c r="Q305" s="195"/>
      <c r="R305" s="195"/>
      <c r="S305" s="201"/>
    </row>
    <row r="306" spans="1:19" ht="15" hidden="1" x14ac:dyDescent="0.25">
      <c r="A306" s="172"/>
      <c r="B306" s="202" t="s">
        <v>721</v>
      </c>
      <c r="C306" s="203" t="s">
        <v>722</v>
      </c>
      <c r="D306" s="202" t="s">
        <v>707</v>
      </c>
      <c r="E306" s="195"/>
      <c r="F306" s="204"/>
      <c r="G306" s="195"/>
      <c r="H306" s="195"/>
      <c r="I306" s="214"/>
      <c r="J306" s="214"/>
      <c r="K306" s="195"/>
      <c r="L306" s="195"/>
      <c r="M306" s="195"/>
      <c r="N306" s="216"/>
      <c r="O306" s="195"/>
      <c r="P306" s="195"/>
      <c r="Q306" s="195"/>
      <c r="R306" s="195"/>
      <c r="S306" s="201"/>
    </row>
    <row r="307" spans="1:19" ht="15" hidden="1" x14ac:dyDescent="0.25">
      <c r="A307" s="172"/>
      <c r="B307" s="202" t="s">
        <v>723</v>
      </c>
      <c r="C307" s="203" t="s">
        <v>724</v>
      </c>
      <c r="D307" s="202" t="s">
        <v>707</v>
      </c>
      <c r="E307" s="195"/>
      <c r="F307" s="204"/>
      <c r="G307" s="195"/>
      <c r="H307" s="195"/>
      <c r="I307" s="214"/>
      <c r="J307" s="214"/>
      <c r="K307" s="195"/>
      <c r="L307" s="195"/>
      <c r="M307" s="195"/>
      <c r="N307" s="216"/>
      <c r="O307" s="195"/>
      <c r="P307" s="195"/>
      <c r="Q307" s="195"/>
      <c r="R307" s="195"/>
      <c r="S307" s="201"/>
    </row>
    <row r="308" spans="1:19" ht="15" hidden="1" x14ac:dyDescent="0.25">
      <c r="A308" s="172"/>
      <c r="B308" s="202" t="s">
        <v>725</v>
      </c>
      <c r="C308" s="203" t="s">
        <v>726</v>
      </c>
      <c r="D308" s="202" t="s">
        <v>707</v>
      </c>
      <c r="E308" s="195"/>
      <c r="F308" s="204"/>
      <c r="G308" s="195"/>
      <c r="H308" s="195"/>
      <c r="I308" s="214"/>
      <c r="J308" s="214"/>
      <c r="K308" s="195"/>
      <c r="L308" s="195"/>
      <c r="M308" s="195"/>
      <c r="N308" s="216"/>
      <c r="O308" s="195"/>
      <c r="P308" s="195"/>
      <c r="Q308" s="195"/>
      <c r="R308" s="195"/>
      <c r="S308" s="201"/>
    </row>
    <row r="309" spans="1:19" ht="15" hidden="1" x14ac:dyDescent="0.25">
      <c r="A309" s="172"/>
      <c r="B309" s="202" t="s">
        <v>727</v>
      </c>
      <c r="C309" s="203" t="s">
        <v>728</v>
      </c>
      <c r="D309" s="202" t="s">
        <v>707</v>
      </c>
      <c r="E309" s="195"/>
      <c r="F309" s="204"/>
      <c r="G309" s="195"/>
      <c r="H309" s="195"/>
      <c r="I309" s="214"/>
      <c r="J309" s="214"/>
      <c r="K309" s="195"/>
      <c r="L309" s="195"/>
      <c r="M309" s="195"/>
      <c r="N309" s="216"/>
      <c r="O309" s="195"/>
      <c r="P309" s="195"/>
      <c r="Q309" s="195"/>
      <c r="R309" s="195"/>
      <c r="S309" s="201"/>
    </row>
    <row r="310" spans="1:19" ht="15" hidden="1" x14ac:dyDescent="0.25">
      <c r="A310" s="172"/>
      <c r="B310" s="202" t="s">
        <v>729</v>
      </c>
      <c r="C310" s="203" t="s">
        <v>730</v>
      </c>
      <c r="D310" s="202" t="s">
        <v>707</v>
      </c>
      <c r="E310" s="195"/>
      <c r="F310" s="204"/>
      <c r="G310" s="195"/>
      <c r="H310" s="195"/>
      <c r="I310" s="214"/>
      <c r="J310" s="214"/>
      <c r="K310" s="195"/>
      <c r="L310" s="195"/>
      <c r="M310" s="195"/>
      <c r="N310" s="216"/>
      <c r="O310" s="195"/>
      <c r="P310" s="195"/>
      <c r="Q310" s="195"/>
      <c r="R310" s="195"/>
      <c r="S310" s="201"/>
    </row>
    <row r="311" spans="1:19" ht="15" hidden="1" x14ac:dyDescent="0.25">
      <c r="A311" s="172"/>
      <c r="B311" s="202" t="s">
        <v>731</v>
      </c>
      <c r="C311" s="203" t="s">
        <v>732</v>
      </c>
      <c r="D311" s="202" t="s">
        <v>707</v>
      </c>
      <c r="E311" s="195"/>
      <c r="F311" s="204"/>
      <c r="G311" s="195"/>
      <c r="H311" s="195"/>
      <c r="I311" s="214"/>
      <c r="J311" s="214"/>
      <c r="K311" s="195"/>
      <c r="L311" s="195"/>
      <c r="M311" s="195"/>
      <c r="N311" s="216"/>
      <c r="O311" s="195"/>
      <c r="P311" s="195"/>
      <c r="Q311" s="195"/>
      <c r="R311" s="195"/>
      <c r="S311" s="201"/>
    </row>
    <row r="312" spans="1:19" ht="15" hidden="1" x14ac:dyDescent="0.25">
      <c r="A312" s="172"/>
      <c r="B312" s="202" t="s">
        <v>733</v>
      </c>
      <c r="C312" s="203" t="s">
        <v>734</v>
      </c>
      <c r="D312" s="202" t="s">
        <v>707</v>
      </c>
      <c r="E312" s="195"/>
      <c r="F312" s="204"/>
      <c r="G312" s="195"/>
      <c r="H312" s="195"/>
      <c r="I312" s="214"/>
      <c r="J312" s="214"/>
      <c r="K312" s="195"/>
      <c r="L312" s="195"/>
      <c r="M312" s="195"/>
      <c r="N312" s="216"/>
      <c r="O312" s="195"/>
      <c r="P312" s="195"/>
      <c r="Q312" s="195"/>
      <c r="R312" s="195"/>
      <c r="S312" s="201"/>
    </row>
    <row r="313" spans="1:19" ht="15" hidden="1" x14ac:dyDescent="0.25">
      <c r="A313" s="172"/>
      <c r="B313" s="202" t="s">
        <v>735</v>
      </c>
      <c r="C313" s="203" t="s">
        <v>736</v>
      </c>
      <c r="D313" s="202" t="s">
        <v>707</v>
      </c>
      <c r="E313" s="195"/>
      <c r="F313" s="204"/>
      <c r="G313" s="195"/>
      <c r="H313" s="195"/>
      <c r="I313" s="214"/>
      <c r="J313" s="214"/>
      <c r="K313" s="195"/>
      <c r="L313" s="195"/>
      <c r="M313" s="195"/>
      <c r="N313" s="216"/>
      <c r="O313" s="195"/>
      <c r="P313" s="195"/>
      <c r="Q313" s="195"/>
      <c r="R313" s="195"/>
      <c r="S313" s="201"/>
    </row>
    <row r="314" spans="1:19" ht="15" hidden="1" x14ac:dyDescent="0.25">
      <c r="A314" s="172"/>
      <c r="B314" s="202" t="s">
        <v>737</v>
      </c>
      <c r="C314" s="203" t="s">
        <v>738</v>
      </c>
      <c r="D314" s="202" t="s">
        <v>707</v>
      </c>
      <c r="E314" s="195"/>
      <c r="F314" s="204"/>
      <c r="G314" s="195"/>
      <c r="H314" s="195"/>
      <c r="I314" s="214"/>
      <c r="J314" s="214"/>
      <c r="K314" s="195"/>
      <c r="L314" s="195"/>
      <c r="M314" s="195"/>
      <c r="N314" s="216"/>
      <c r="O314" s="195"/>
      <c r="P314" s="195"/>
      <c r="Q314" s="195"/>
      <c r="R314" s="195"/>
      <c r="S314" s="201"/>
    </row>
    <row r="315" spans="1:19" ht="15" hidden="1" x14ac:dyDescent="0.25">
      <c r="A315" s="172"/>
      <c r="B315" s="202" t="s">
        <v>739</v>
      </c>
      <c r="C315" s="203" t="s">
        <v>740</v>
      </c>
      <c r="D315" s="202" t="s">
        <v>707</v>
      </c>
      <c r="E315" s="195"/>
      <c r="F315" s="204"/>
      <c r="G315" s="195"/>
      <c r="H315" s="195"/>
      <c r="I315" s="214"/>
      <c r="J315" s="214"/>
      <c r="K315" s="195"/>
      <c r="L315" s="195"/>
      <c r="M315" s="195"/>
      <c r="N315" s="216"/>
      <c r="O315" s="195"/>
      <c r="P315" s="195"/>
      <c r="Q315" s="195"/>
      <c r="R315" s="195"/>
      <c r="S315" s="201"/>
    </row>
    <row r="316" spans="1:19" ht="15" hidden="1" x14ac:dyDescent="0.25">
      <c r="A316" s="172"/>
      <c r="B316" s="202" t="s">
        <v>741</v>
      </c>
      <c r="C316" s="203" t="s">
        <v>742</v>
      </c>
      <c r="D316" s="202" t="s">
        <v>707</v>
      </c>
      <c r="E316" s="195"/>
      <c r="F316" s="204"/>
      <c r="G316" s="195"/>
      <c r="H316" s="195"/>
      <c r="I316" s="214"/>
      <c r="J316" s="214"/>
      <c r="K316" s="195"/>
      <c r="L316" s="195"/>
      <c r="M316" s="195"/>
      <c r="N316" s="216"/>
      <c r="O316" s="195"/>
      <c r="P316" s="195"/>
      <c r="Q316" s="195"/>
      <c r="R316" s="195"/>
      <c r="S316" s="201"/>
    </row>
    <row r="317" spans="1:19" ht="15" hidden="1" x14ac:dyDescent="0.25">
      <c r="A317" s="172"/>
      <c r="B317" s="202" t="s">
        <v>743</v>
      </c>
      <c r="C317" s="203" t="s">
        <v>744</v>
      </c>
      <c r="D317" s="202" t="s">
        <v>707</v>
      </c>
      <c r="E317" s="195"/>
      <c r="F317" s="204"/>
      <c r="G317" s="195"/>
      <c r="H317" s="195"/>
      <c r="I317" s="214"/>
      <c r="J317" s="214"/>
      <c r="K317" s="195"/>
      <c r="L317" s="195"/>
      <c r="M317" s="195"/>
      <c r="N317" s="216"/>
      <c r="O317" s="195"/>
      <c r="P317" s="195"/>
      <c r="Q317" s="195"/>
      <c r="R317" s="195"/>
      <c r="S317" s="201"/>
    </row>
    <row r="318" spans="1:19" ht="15" hidden="1" x14ac:dyDescent="0.25">
      <c r="A318" s="172"/>
      <c r="B318" s="202" t="s">
        <v>745</v>
      </c>
      <c r="C318" s="203" t="s">
        <v>746</v>
      </c>
      <c r="D318" s="202" t="s">
        <v>707</v>
      </c>
      <c r="E318" s="195"/>
      <c r="F318" s="204"/>
      <c r="G318" s="195"/>
      <c r="H318" s="195"/>
      <c r="I318" s="214"/>
      <c r="J318" s="214"/>
      <c r="K318" s="195"/>
      <c r="L318" s="195"/>
      <c r="M318" s="195"/>
      <c r="N318" s="216"/>
      <c r="O318" s="195"/>
      <c r="P318" s="195"/>
      <c r="Q318" s="195"/>
      <c r="R318" s="195"/>
      <c r="S318" s="201"/>
    </row>
    <row r="319" spans="1:19" ht="15" hidden="1" x14ac:dyDescent="0.25">
      <c r="A319" s="172"/>
      <c r="B319" s="202" t="s">
        <v>747</v>
      </c>
      <c r="C319" s="203" t="s">
        <v>748</v>
      </c>
      <c r="D319" s="202" t="s">
        <v>707</v>
      </c>
      <c r="E319" s="195"/>
      <c r="F319" s="204"/>
      <c r="G319" s="195"/>
      <c r="H319" s="195"/>
      <c r="I319" s="214"/>
      <c r="J319" s="214"/>
      <c r="K319" s="195"/>
      <c r="L319" s="195"/>
      <c r="M319" s="195"/>
      <c r="N319" s="216"/>
      <c r="O319" s="195"/>
      <c r="P319" s="195"/>
      <c r="Q319" s="195"/>
      <c r="R319" s="195"/>
      <c r="S319" s="201"/>
    </row>
    <row r="320" spans="1:19" ht="15" hidden="1" x14ac:dyDescent="0.25">
      <c r="A320" s="172"/>
      <c r="B320" s="202" t="s">
        <v>749</v>
      </c>
      <c r="C320" s="203" t="s">
        <v>750</v>
      </c>
      <c r="D320" s="202" t="s">
        <v>707</v>
      </c>
      <c r="E320" s="195"/>
      <c r="F320" s="204"/>
      <c r="G320" s="195"/>
      <c r="H320" s="195"/>
      <c r="I320" s="214"/>
      <c r="J320" s="214"/>
      <c r="K320" s="195"/>
      <c r="L320" s="195"/>
      <c r="M320" s="195"/>
      <c r="N320" s="216"/>
      <c r="O320" s="195"/>
      <c r="P320" s="195"/>
      <c r="Q320" s="195"/>
      <c r="R320" s="195"/>
      <c r="S320" s="201"/>
    </row>
    <row r="321" spans="1:19" ht="15" hidden="1" x14ac:dyDescent="0.25">
      <c r="A321" s="172"/>
      <c r="B321" s="202" t="s">
        <v>751</v>
      </c>
      <c r="C321" s="203" t="s">
        <v>752</v>
      </c>
      <c r="D321" s="202" t="s">
        <v>707</v>
      </c>
      <c r="E321" s="195"/>
      <c r="F321" s="204"/>
      <c r="G321" s="195"/>
      <c r="H321" s="195"/>
      <c r="I321" s="214"/>
      <c r="J321" s="214"/>
      <c r="K321" s="195"/>
      <c r="L321" s="195"/>
      <c r="M321" s="195"/>
      <c r="N321" s="216"/>
      <c r="O321" s="195"/>
      <c r="P321" s="195"/>
      <c r="Q321" s="195"/>
      <c r="R321" s="195"/>
      <c r="S321" s="201"/>
    </row>
    <row r="322" spans="1:19" ht="15" hidden="1" x14ac:dyDescent="0.25">
      <c r="A322" s="172"/>
      <c r="B322" s="202" t="s">
        <v>753</v>
      </c>
      <c r="C322" s="203" t="s">
        <v>754</v>
      </c>
      <c r="D322" s="202" t="s">
        <v>707</v>
      </c>
      <c r="E322" s="195"/>
      <c r="F322" s="204"/>
      <c r="G322" s="195"/>
      <c r="H322" s="195"/>
      <c r="I322" s="214"/>
      <c r="J322" s="214"/>
      <c r="K322" s="195"/>
      <c r="L322" s="195"/>
      <c r="M322" s="195"/>
      <c r="N322" s="216"/>
      <c r="O322" s="195"/>
      <c r="P322" s="195"/>
      <c r="Q322" s="195"/>
      <c r="R322" s="195"/>
      <c r="S322" s="201"/>
    </row>
    <row r="323" spans="1:19" ht="15" hidden="1" x14ac:dyDescent="0.25">
      <c r="A323" s="172"/>
      <c r="B323" s="202" t="s">
        <v>755</v>
      </c>
      <c r="C323" s="203" t="s">
        <v>756</v>
      </c>
      <c r="D323" s="202" t="s">
        <v>707</v>
      </c>
      <c r="E323" s="195"/>
      <c r="F323" s="204"/>
      <c r="G323" s="195"/>
      <c r="H323" s="195"/>
      <c r="I323" s="214"/>
      <c r="J323" s="214"/>
      <c r="K323" s="195"/>
      <c r="L323" s="195"/>
      <c r="M323" s="195"/>
      <c r="N323" s="216"/>
      <c r="O323" s="195"/>
      <c r="P323" s="195"/>
      <c r="Q323" s="195"/>
      <c r="R323" s="195"/>
      <c r="S323" s="201"/>
    </row>
    <row r="324" spans="1:19" ht="15" hidden="1" x14ac:dyDescent="0.25">
      <c r="A324" s="172"/>
      <c r="B324" s="202" t="s">
        <v>757</v>
      </c>
      <c r="C324" s="203" t="s">
        <v>758</v>
      </c>
      <c r="D324" s="202" t="s">
        <v>707</v>
      </c>
      <c r="E324" s="195"/>
      <c r="F324" s="204"/>
      <c r="G324" s="195"/>
      <c r="H324" s="195"/>
      <c r="I324" s="214"/>
      <c r="J324" s="214"/>
      <c r="K324" s="195"/>
      <c r="L324" s="195"/>
      <c r="M324" s="195"/>
      <c r="N324" s="216"/>
      <c r="O324" s="195"/>
      <c r="P324" s="195"/>
      <c r="Q324" s="195"/>
      <c r="R324" s="195"/>
      <c r="S324" s="201"/>
    </row>
    <row r="325" spans="1:19" ht="15" hidden="1" x14ac:dyDescent="0.25">
      <c r="A325" s="172"/>
      <c r="B325" s="202" t="s">
        <v>759</v>
      </c>
      <c r="C325" s="203" t="s">
        <v>760</v>
      </c>
      <c r="D325" s="202" t="s">
        <v>707</v>
      </c>
      <c r="E325" s="195"/>
      <c r="F325" s="204"/>
      <c r="G325" s="195"/>
      <c r="H325" s="195"/>
      <c r="I325" s="214"/>
      <c r="J325" s="214"/>
      <c r="K325" s="195"/>
      <c r="L325" s="195"/>
      <c r="M325" s="195"/>
      <c r="N325" s="216"/>
      <c r="O325" s="195"/>
      <c r="P325" s="195"/>
      <c r="Q325" s="195"/>
      <c r="R325" s="195"/>
      <c r="S325" s="201"/>
    </row>
    <row r="326" spans="1:19" ht="15" hidden="1" x14ac:dyDescent="0.25">
      <c r="A326" s="172"/>
      <c r="B326" s="202" t="s">
        <v>761</v>
      </c>
      <c r="C326" s="203" t="s">
        <v>762</v>
      </c>
      <c r="D326" s="202" t="s">
        <v>707</v>
      </c>
      <c r="E326" s="195"/>
      <c r="F326" s="204"/>
      <c r="G326" s="195"/>
      <c r="H326" s="195"/>
      <c r="I326" s="214"/>
      <c r="J326" s="214"/>
      <c r="K326" s="195"/>
      <c r="L326" s="195"/>
      <c r="M326" s="195"/>
      <c r="N326" s="216"/>
      <c r="O326" s="195"/>
      <c r="P326" s="195"/>
      <c r="Q326" s="195"/>
      <c r="R326" s="195"/>
      <c r="S326" s="201"/>
    </row>
    <row r="327" spans="1:19" ht="15" hidden="1" x14ac:dyDescent="0.25">
      <c r="A327" s="172"/>
      <c r="B327" s="202" t="s">
        <v>763</v>
      </c>
      <c r="C327" s="203" t="s">
        <v>764</v>
      </c>
      <c r="D327" s="202" t="s">
        <v>707</v>
      </c>
      <c r="E327" s="195"/>
      <c r="F327" s="204"/>
      <c r="G327" s="195"/>
      <c r="H327" s="195"/>
      <c r="I327" s="214"/>
      <c r="J327" s="214"/>
      <c r="K327" s="195"/>
      <c r="L327" s="195"/>
      <c r="M327" s="195"/>
      <c r="N327" s="216"/>
      <c r="O327" s="195"/>
      <c r="P327" s="195"/>
      <c r="Q327" s="195"/>
      <c r="R327" s="195"/>
      <c r="S327" s="201"/>
    </row>
    <row r="328" spans="1:19" ht="15" hidden="1" x14ac:dyDescent="0.25">
      <c r="A328" s="172"/>
      <c r="B328" s="202" t="s">
        <v>765</v>
      </c>
      <c r="C328" s="203" t="s">
        <v>766</v>
      </c>
      <c r="D328" s="202" t="s">
        <v>707</v>
      </c>
      <c r="E328" s="195"/>
      <c r="F328" s="204"/>
      <c r="G328" s="195"/>
      <c r="H328" s="195"/>
      <c r="I328" s="214"/>
      <c r="J328" s="214"/>
      <c r="K328" s="195"/>
      <c r="L328" s="195"/>
      <c r="M328" s="195"/>
      <c r="N328" s="216"/>
      <c r="O328" s="195"/>
      <c r="P328" s="195"/>
      <c r="Q328" s="195"/>
      <c r="R328" s="195"/>
      <c r="S328" s="201"/>
    </row>
    <row r="329" spans="1:19" ht="15" hidden="1" x14ac:dyDescent="0.25">
      <c r="A329" s="172"/>
      <c r="B329" s="202" t="s">
        <v>767</v>
      </c>
      <c r="C329" s="203" t="s">
        <v>768</v>
      </c>
      <c r="D329" s="202" t="s">
        <v>707</v>
      </c>
      <c r="E329" s="195"/>
      <c r="F329" s="204"/>
      <c r="G329" s="195"/>
      <c r="H329" s="195"/>
      <c r="I329" s="214"/>
      <c r="J329" s="214"/>
      <c r="K329" s="195"/>
      <c r="L329" s="195"/>
      <c r="M329" s="195"/>
      <c r="N329" s="216"/>
      <c r="O329" s="195"/>
      <c r="P329" s="195"/>
      <c r="Q329" s="195"/>
      <c r="R329" s="195"/>
      <c r="S329" s="201"/>
    </row>
    <row r="330" spans="1:19" ht="15" hidden="1" x14ac:dyDescent="0.25">
      <c r="A330" s="172"/>
      <c r="B330" s="202" t="s">
        <v>769</v>
      </c>
      <c r="C330" s="203" t="s">
        <v>770</v>
      </c>
      <c r="D330" s="202" t="s">
        <v>707</v>
      </c>
      <c r="E330" s="195"/>
      <c r="F330" s="204"/>
      <c r="G330" s="195"/>
      <c r="H330" s="195"/>
      <c r="I330" s="214"/>
      <c r="J330" s="214"/>
      <c r="K330" s="195"/>
      <c r="L330" s="195"/>
      <c r="M330" s="195"/>
      <c r="N330" s="216"/>
      <c r="O330" s="195"/>
      <c r="P330" s="195"/>
      <c r="Q330" s="195"/>
      <c r="R330" s="195"/>
      <c r="S330" s="201"/>
    </row>
    <row r="331" spans="1:19" ht="15" hidden="1" x14ac:dyDescent="0.25">
      <c r="A331" s="172"/>
      <c r="B331" s="202" t="s">
        <v>771</v>
      </c>
      <c r="C331" s="203" t="s">
        <v>772</v>
      </c>
      <c r="D331" s="202" t="s">
        <v>707</v>
      </c>
      <c r="E331" s="195"/>
      <c r="F331" s="204"/>
      <c r="G331" s="195"/>
      <c r="H331" s="195"/>
      <c r="I331" s="214"/>
      <c r="J331" s="214"/>
      <c r="K331" s="195"/>
      <c r="L331" s="195"/>
      <c r="M331" s="195"/>
      <c r="N331" s="216"/>
      <c r="O331" s="195"/>
      <c r="P331" s="195"/>
      <c r="Q331" s="195"/>
      <c r="R331" s="195"/>
      <c r="S331" s="201"/>
    </row>
    <row r="332" spans="1:19" ht="15" hidden="1" x14ac:dyDescent="0.25">
      <c r="A332" s="172"/>
      <c r="B332" s="202" t="s">
        <v>773</v>
      </c>
      <c r="C332" s="203" t="s">
        <v>774</v>
      </c>
      <c r="D332" s="202" t="s">
        <v>707</v>
      </c>
      <c r="E332" s="195"/>
      <c r="F332" s="204"/>
      <c r="G332" s="195"/>
      <c r="H332" s="195"/>
      <c r="I332" s="214"/>
      <c r="J332" s="214"/>
      <c r="K332" s="195"/>
      <c r="L332" s="195"/>
      <c r="M332" s="195"/>
      <c r="N332" s="216"/>
      <c r="O332" s="195"/>
      <c r="P332" s="195"/>
      <c r="Q332" s="195"/>
      <c r="R332" s="195"/>
      <c r="S332" s="201"/>
    </row>
    <row r="333" spans="1:19" ht="15" hidden="1" x14ac:dyDescent="0.25">
      <c r="A333" s="172"/>
      <c r="B333" s="202" t="s">
        <v>775</v>
      </c>
      <c r="C333" s="203" t="s">
        <v>776</v>
      </c>
      <c r="D333" s="202" t="s">
        <v>707</v>
      </c>
      <c r="E333" s="195"/>
      <c r="F333" s="204"/>
      <c r="G333" s="195"/>
      <c r="H333" s="195"/>
      <c r="I333" s="214"/>
      <c r="J333" s="214"/>
      <c r="K333" s="195"/>
      <c r="L333" s="195"/>
      <c r="M333" s="195"/>
      <c r="N333" s="216"/>
      <c r="O333" s="195"/>
      <c r="P333" s="195"/>
      <c r="Q333" s="195"/>
      <c r="R333" s="195"/>
      <c r="S333" s="201"/>
    </row>
    <row r="334" spans="1:19" ht="15" hidden="1" x14ac:dyDescent="0.25">
      <c r="A334" s="172"/>
      <c r="B334" s="202" t="s">
        <v>777</v>
      </c>
      <c r="C334" s="203" t="s">
        <v>778</v>
      </c>
      <c r="D334" s="202" t="s">
        <v>707</v>
      </c>
      <c r="E334" s="195"/>
      <c r="F334" s="204"/>
      <c r="G334" s="195"/>
      <c r="H334" s="195"/>
      <c r="I334" s="214"/>
      <c r="J334" s="214"/>
      <c r="K334" s="195"/>
      <c r="L334" s="195"/>
      <c r="M334" s="195"/>
      <c r="N334" s="216"/>
      <c r="O334" s="195"/>
      <c r="P334" s="195"/>
      <c r="Q334" s="195"/>
      <c r="R334" s="195"/>
      <c r="S334" s="201"/>
    </row>
    <row r="335" spans="1:19" ht="15" hidden="1" x14ac:dyDescent="0.25">
      <c r="A335" s="172"/>
      <c r="B335" s="202" t="s">
        <v>779</v>
      </c>
      <c r="C335" s="203" t="s">
        <v>780</v>
      </c>
      <c r="D335" s="202" t="s">
        <v>707</v>
      </c>
      <c r="E335" s="195"/>
      <c r="F335" s="204"/>
      <c r="G335" s="195"/>
      <c r="H335" s="195"/>
      <c r="I335" s="214"/>
      <c r="J335" s="214"/>
      <c r="K335" s="195"/>
      <c r="L335" s="195"/>
      <c r="M335" s="195"/>
      <c r="N335" s="216"/>
      <c r="O335" s="195"/>
      <c r="P335" s="195"/>
      <c r="Q335" s="195"/>
      <c r="R335" s="195"/>
      <c r="S335" s="201"/>
    </row>
    <row r="336" spans="1:19" ht="15" hidden="1" x14ac:dyDescent="0.25">
      <c r="A336" s="172"/>
      <c r="B336" s="202" t="s">
        <v>781</v>
      </c>
      <c r="C336" s="203" t="s">
        <v>782</v>
      </c>
      <c r="D336" s="202" t="s">
        <v>707</v>
      </c>
      <c r="E336" s="195"/>
      <c r="F336" s="204"/>
      <c r="G336" s="195"/>
      <c r="H336" s="195"/>
      <c r="I336" s="214"/>
      <c r="J336" s="214"/>
      <c r="K336" s="195"/>
      <c r="L336" s="195"/>
      <c r="M336" s="195"/>
      <c r="N336" s="216"/>
      <c r="O336" s="195"/>
      <c r="P336" s="195"/>
      <c r="Q336" s="195"/>
      <c r="R336" s="195"/>
      <c r="S336" s="201"/>
    </row>
    <row r="337" spans="1:19" ht="15" hidden="1" x14ac:dyDescent="0.25">
      <c r="A337" s="172"/>
      <c r="B337" s="202" t="s">
        <v>783</v>
      </c>
      <c r="C337" s="203" t="s">
        <v>784</v>
      </c>
      <c r="D337" s="202" t="s">
        <v>707</v>
      </c>
      <c r="E337" s="195"/>
      <c r="F337" s="204"/>
      <c r="G337" s="195"/>
      <c r="H337" s="195"/>
      <c r="I337" s="214"/>
      <c r="J337" s="214"/>
      <c r="K337" s="195"/>
      <c r="L337" s="195"/>
      <c r="M337" s="195"/>
      <c r="N337" s="216"/>
      <c r="O337" s="195"/>
      <c r="P337" s="195"/>
      <c r="Q337" s="195"/>
      <c r="R337" s="195"/>
      <c r="S337" s="201"/>
    </row>
    <row r="338" spans="1:19" ht="15" hidden="1" x14ac:dyDescent="0.25">
      <c r="A338" s="172"/>
      <c r="B338" s="202" t="s">
        <v>785</v>
      </c>
      <c r="C338" s="203" t="s">
        <v>786</v>
      </c>
      <c r="D338" s="202" t="s">
        <v>707</v>
      </c>
      <c r="E338" s="195"/>
      <c r="F338" s="204"/>
      <c r="G338" s="195"/>
      <c r="H338" s="195"/>
      <c r="I338" s="214"/>
      <c r="J338" s="214"/>
      <c r="K338" s="195"/>
      <c r="L338" s="195"/>
      <c r="M338" s="195"/>
      <c r="N338" s="216"/>
      <c r="O338" s="195"/>
      <c r="P338" s="195"/>
      <c r="Q338" s="195"/>
      <c r="R338" s="195"/>
      <c r="S338" s="201"/>
    </row>
    <row r="339" spans="1:19" ht="15" hidden="1" x14ac:dyDescent="0.25">
      <c r="A339" s="172"/>
      <c r="B339" s="202" t="s">
        <v>787</v>
      </c>
      <c r="C339" s="203" t="s">
        <v>788</v>
      </c>
      <c r="D339" s="202" t="s">
        <v>707</v>
      </c>
      <c r="E339" s="195"/>
      <c r="F339" s="204"/>
      <c r="G339" s="195"/>
      <c r="H339" s="195"/>
      <c r="I339" s="214"/>
      <c r="J339" s="214"/>
      <c r="K339" s="195"/>
      <c r="L339" s="195"/>
      <c r="M339" s="195"/>
      <c r="N339" s="216"/>
      <c r="O339" s="195"/>
      <c r="P339" s="195"/>
      <c r="Q339" s="195"/>
      <c r="R339" s="195"/>
      <c r="S339" s="201"/>
    </row>
    <row r="340" spans="1:19" ht="15" hidden="1" x14ac:dyDescent="0.25">
      <c r="A340" s="172"/>
      <c r="B340" s="202" t="s">
        <v>789</v>
      </c>
      <c r="C340" s="203" t="s">
        <v>790</v>
      </c>
      <c r="D340" s="202" t="s">
        <v>707</v>
      </c>
      <c r="E340" s="195"/>
      <c r="F340" s="204"/>
      <c r="G340" s="195"/>
      <c r="H340" s="195"/>
      <c r="I340" s="214"/>
      <c r="J340" s="214"/>
      <c r="K340" s="195"/>
      <c r="L340" s="195"/>
      <c r="M340" s="195"/>
      <c r="N340" s="216"/>
      <c r="O340" s="195"/>
      <c r="P340" s="195"/>
      <c r="Q340" s="195"/>
      <c r="R340" s="195"/>
      <c r="S340" s="201"/>
    </row>
    <row r="341" spans="1:19" ht="15" hidden="1" x14ac:dyDescent="0.25">
      <c r="A341" s="172"/>
      <c r="B341" s="202" t="s">
        <v>791</v>
      </c>
      <c r="C341" s="203" t="s">
        <v>792</v>
      </c>
      <c r="D341" s="202" t="s">
        <v>707</v>
      </c>
      <c r="E341" s="195"/>
      <c r="F341" s="204"/>
      <c r="G341" s="195"/>
      <c r="H341" s="195"/>
      <c r="I341" s="214"/>
      <c r="J341" s="214"/>
      <c r="K341" s="195"/>
      <c r="L341" s="195"/>
      <c r="M341" s="195"/>
      <c r="N341" s="216"/>
      <c r="O341" s="195"/>
      <c r="P341" s="195"/>
      <c r="Q341" s="195"/>
      <c r="R341" s="195"/>
      <c r="S341" s="201"/>
    </row>
    <row r="342" spans="1:19" ht="15" hidden="1" x14ac:dyDescent="0.25">
      <c r="A342" s="172"/>
      <c r="B342" s="202" t="s">
        <v>793</v>
      </c>
      <c r="C342" s="203" t="s">
        <v>794</v>
      </c>
      <c r="D342" s="202" t="s">
        <v>707</v>
      </c>
      <c r="E342" s="195"/>
      <c r="F342" s="204"/>
      <c r="G342" s="195"/>
      <c r="H342" s="195"/>
      <c r="I342" s="214"/>
      <c r="J342" s="214"/>
      <c r="K342" s="195"/>
      <c r="L342" s="195"/>
      <c r="M342" s="195"/>
      <c r="N342" s="216"/>
      <c r="O342" s="195"/>
      <c r="P342" s="195"/>
      <c r="Q342" s="195"/>
      <c r="R342" s="195"/>
      <c r="S342" s="201"/>
    </row>
    <row r="343" spans="1:19" ht="15" hidden="1" x14ac:dyDescent="0.25">
      <c r="A343" s="172"/>
      <c r="B343" s="202" t="s">
        <v>795</v>
      </c>
      <c r="C343" s="203" t="s">
        <v>796</v>
      </c>
      <c r="D343" s="202" t="s">
        <v>707</v>
      </c>
      <c r="E343" s="195"/>
      <c r="F343" s="204"/>
      <c r="G343" s="195"/>
      <c r="H343" s="195"/>
      <c r="I343" s="214"/>
      <c r="J343" s="214"/>
      <c r="K343" s="195"/>
      <c r="L343" s="195"/>
      <c r="M343" s="195"/>
      <c r="N343" s="216"/>
      <c r="O343" s="195"/>
      <c r="P343" s="195"/>
      <c r="Q343" s="195"/>
      <c r="R343" s="195"/>
      <c r="S343" s="201"/>
    </row>
    <row r="344" spans="1:19" ht="15" hidden="1" x14ac:dyDescent="0.25">
      <c r="A344" s="172"/>
      <c r="B344" s="202" t="s">
        <v>797</v>
      </c>
      <c r="C344" s="203" t="s">
        <v>798</v>
      </c>
      <c r="D344" s="202" t="s">
        <v>707</v>
      </c>
      <c r="E344" s="195"/>
      <c r="F344" s="204"/>
      <c r="G344" s="195"/>
      <c r="H344" s="195"/>
      <c r="I344" s="214"/>
      <c r="J344" s="214"/>
      <c r="K344" s="195"/>
      <c r="L344" s="195"/>
      <c r="M344" s="195"/>
      <c r="N344" s="216"/>
      <c r="O344" s="195"/>
      <c r="P344" s="195"/>
      <c r="Q344" s="195"/>
      <c r="R344" s="195"/>
      <c r="S344" s="201"/>
    </row>
    <row r="345" spans="1:19" ht="15" hidden="1" x14ac:dyDescent="0.25">
      <c r="A345" s="172"/>
      <c r="B345" s="202" t="s">
        <v>799</v>
      </c>
      <c r="C345" s="203" t="s">
        <v>800</v>
      </c>
      <c r="D345" s="202" t="s">
        <v>707</v>
      </c>
      <c r="E345" s="195"/>
      <c r="F345" s="204"/>
      <c r="G345" s="195"/>
      <c r="H345" s="195"/>
      <c r="I345" s="214"/>
      <c r="J345" s="214"/>
      <c r="K345" s="195"/>
      <c r="L345" s="195"/>
      <c r="M345" s="195"/>
      <c r="N345" s="216"/>
      <c r="O345" s="195"/>
      <c r="P345" s="195"/>
      <c r="Q345" s="195"/>
      <c r="R345" s="195"/>
      <c r="S345" s="201"/>
    </row>
    <row r="346" spans="1:19" ht="15" hidden="1" x14ac:dyDescent="0.25">
      <c r="A346" s="172"/>
      <c r="B346" s="202" t="s">
        <v>801</v>
      </c>
      <c r="C346" s="203" t="s">
        <v>802</v>
      </c>
      <c r="D346" s="202" t="s">
        <v>707</v>
      </c>
      <c r="E346" s="195"/>
      <c r="F346" s="204"/>
      <c r="G346" s="195"/>
      <c r="H346" s="195"/>
      <c r="I346" s="214"/>
      <c r="J346" s="214"/>
      <c r="K346" s="195"/>
      <c r="L346" s="195"/>
      <c r="M346" s="195"/>
      <c r="N346" s="216"/>
      <c r="O346" s="195"/>
      <c r="P346" s="195"/>
      <c r="Q346" s="195"/>
      <c r="R346" s="195"/>
      <c r="S346" s="201"/>
    </row>
    <row r="347" spans="1:19" ht="15" hidden="1" x14ac:dyDescent="0.25">
      <c r="A347" s="172"/>
      <c r="B347" s="202" t="s">
        <v>803</v>
      </c>
      <c r="C347" s="203" t="s">
        <v>804</v>
      </c>
      <c r="D347" s="202" t="s">
        <v>707</v>
      </c>
      <c r="E347" s="195"/>
      <c r="F347" s="204"/>
      <c r="G347" s="195"/>
      <c r="H347" s="195"/>
      <c r="I347" s="214"/>
      <c r="J347" s="214"/>
      <c r="K347" s="195"/>
      <c r="L347" s="195"/>
      <c r="M347" s="195"/>
      <c r="N347" s="216"/>
      <c r="O347" s="195"/>
      <c r="P347" s="195"/>
      <c r="Q347" s="195"/>
      <c r="R347" s="195"/>
      <c r="S347" s="201"/>
    </row>
    <row r="348" spans="1:19" ht="15" hidden="1" x14ac:dyDescent="0.25">
      <c r="A348" s="172"/>
      <c r="B348" s="202" t="s">
        <v>805</v>
      </c>
      <c r="C348" s="203" t="s">
        <v>806</v>
      </c>
      <c r="D348" s="202" t="s">
        <v>707</v>
      </c>
      <c r="E348" s="195"/>
      <c r="F348" s="204"/>
      <c r="G348" s="195"/>
      <c r="H348" s="195"/>
      <c r="I348" s="214"/>
      <c r="J348" s="214"/>
      <c r="K348" s="195"/>
      <c r="L348" s="195"/>
      <c r="M348" s="195"/>
      <c r="N348" s="216"/>
      <c r="O348" s="195"/>
      <c r="P348" s="195"/>
      <c r="Q348" s="195"/>
      <c r="R348" s="195"/>
      <c r="S348" s="201"/>
    </row>
    <row r="349" spans="1:19" ht="15" hidden="1" x14ac:dyDescent="0.25">
      <c r="A349" s="172"/>
      <c r="B349" s="202" t="s">
        <v>807</v>
      </c>
      <c r="C349" s="203" t="s">
        <v>808</v>
      </c>
      <c r="D349" s="202" t="s">
        <v>707</v>
      </c>
      <c r="E349" s="195"/>
      <c r="F349" s="204"/>
      <c r="G349" s="195"/>
      <c r="H349" s="195"/>
      <c r="I349" s="214"/>
      <c r="J349" s="214"/>
      <c r="K349" s="195"/>
      <c r="L349" s="195"/>
      <c r="M349" s="195"/>
      <c r="N349" s="216"/>
      <c r="O349" s="195"/>
      <c r="P349" s="195"/>
      <c r="Q349" s="195"/>
      <c r="R349" s="195"/>
      <c r="S349" s="201"/>
    </row>
    <row r="350" spans="1:19" ht="15" hidden="1" x14ac:dyDescent="0.25">
      <c r="A350" s="172"/>
      <c r="B350" s="202" t="s">
        <v>809</v>
      </c>
      <c r="C350" s="203" t="s">
        <v>810</v>
      </c>
      <c r="D350" s="202" t="s">
        <v>707</v>
      </c>
      <c r="E350" s="195"/>
      <c r="F350" s="204"/>
      <c r="G350" s="195"/>
      <c r="H350" s="195"/>
      <c r="I350" s="214"/>
      <c r="J350" s="214"/>
      <c r="K350" s="195"/>
      <c r="L350" s="195"/>
      <c r="M350" s="195"/>
      <c r="N350" s="216"/>
      <c r="O350" s="195"/>
      <c r="P350" s="195"/>
      <c r="Q350" s="195"/>
      <c r="R350" s="195"/>
      <c r="S350" s="201"/>
    </row>
    <row r="351" spans="1:19" ht="15" hidden="1" x14ac:dyDescent="0.25">
      <c r="A351" s="172"/>
      <c r="B351" s="202" t="s">
        <v>811</v>
      </c>
      <c r="C351" s="203" t="s">
        <v>812</v>
      </c>
      <c r="D351" s="202" t="s">
        <v>707</v>
      </c>
      <c r="E351" s="195"/>
      <c r="F351" s="204"/>
      <c r="G351" s="195"/>
      <c r="H351" s="195"/>
      <c r="I351" s="214"/>
      <c r="J351" s="214"/>
      <c r="K351" s="195"/>
      <c r="L351" s="195"/>
      <c r="M351" s="195"/>
      <c r="N351" s="216"/>
      <c r="O351" s="195"/>
      <c r="P351" s="195"/>
      <c r="Q351" s="195"/>
      <c r="R351" s="195"/>
      <c r="S351" s="201"/>
    </row>
    <row r="352" spans="1:19" ht="15" hidden="1" x14ac:dyDescent="0.25">
      <c r="A352" s="172"/>
      <c r="B352" s="202" t="s">
        <v>813</v>
      </c>
      <c r="C352" s="203" t="s">
        <v>814</v>
      </c>
      <c r="D352" s="202" t="s">
        <v>707</v>
      </c>
      <c r="E352" s="195"/>
      <c r="F352" s="204"/>
      <c r="G352" s="195"/>
      <c r="H352" s="195"/>
      <c r="I352" s="214"/>
      <c r="J352" s="214"/>
      <c r="K352" s="195"/>
      <c r="L352" s="195"/>
      <c r="M352" s="195"/>
      <c r="N352" s="216"/>
      <c r="O352" s="195"/>
      <c r="P352" s="195"/>
      <c r="Q352" s="195"/>
      <c r="R352" s="195"/>
      <c r="S352" s="201"/>
    </row>
    <row r="353" spans="1:19" ht="15" hidden="1" x14ac:dyDescent="0.25">
      <c r="A353" s="172"/>
      <c r="B353" s="202" t="s">
        <v>815</v>
      </c>
      <c r="C353" s="203" t="s">
        <v>816</v>
      </c>
      <c r="D353" s="202" t="s">
        <v>707</v>
      </c>
      <c r="E353" s="195"/>
      <c r="F353" s="204"/>
      <c r="G353" s="195"/>
      <c r="H353" s="195"/>
      <c r="I353" s="214"/>
      <c r="J353" s="214"/>
      <c r="K353" s="195"/>
      <c r="L353" s="195"/>
      <c r="M353" s="195"/>
      <c r="N353" s="216"/>
      <c r="O353" s="195"/>
      <c r="P353" s="195"/>
      <c r="Q353" s="195"/>
      <c r="R353" s="195"/>
      <c r="S353" s="201"/>
    </row>
    <row r="354" spans="1:19" ht="15" hidden="1" x14ac:dyDescent="0.25">
      <c r="A354" s="172"/>
      <c r="B354" s="202" t="s">
        <v>817</v>
      </c>
      <c r="C354" s="203" t="s">
        <v>818</v>
      </c>
      <c r="D354" s="202" t="s">
        <v>707</v>
      </c>
      <c r="E354" s="195"/>
      <c r="F354" s="204"/>
      <c r="G354" s="195"/>
      <c r="H354" s="195"/>
      <c r="I354" s="214"/>
      <c r="J354" s="214"/>
      <c r="K354" s="195"/>
      <c r="L354" s="195"/>
      <c r="M354" s="195"/>
      <c r="N354" s="216"/>
      <c r="O354" s="195"/>
      <c r="P354" s="195"/>
      <c r="Q354" s="195"/>
      <c r="R354" s="195"/>
      <c r="S354" s="201"/>
    </row>
    <row r="355" spans="1:19" ht="15" hidden="1" x14ac:dyDescent="0.25">
      <c r="A355" s="172"/>
      <c r="B355" s="202" t="s">
        <v>819</v>
      </c>
      <c r="C355" s="203" t="s">
        <v>820</v>
      </c>
      <c r="D355" s="202" t="s">
        <v>707</v>
      </c>
      <c r="E355" s="195"/>
      <c r="F355" s="204"/>
      <c r="G355" s="195"/>
      <c r="H355" s="195"/>
      <c r="I355" s="214"/>
      <c r="J355" s="214"/>
      <c r="K355" s="195"/>
      <c r="L355" s="195"/>
      <c r="M355" s="195"/>
      <c r="N355" s="216"/>
      <c r="O355" s="195"/>
      <c r="P355" s="195"/>
      <c r="Q355" s="195"/>
      <c r="R355" s="195"/>
      <c r="S355" s="201"/>
    </row>
    <row r="356" spans="1:19" ht="15" hidden="1" x14ac:dyDescent="0.25">
      <c r="A356" s="172"/>
      <c r="B356" s="202" t="s">
        <v>821</v>
      </c>
      <c r="C356" s="203" t="s">
        <v>822</v>
      </c>
      <c r="D356" s="202" t="s">
        <v>707</v>
      </c>
      <c r="E356" s="195"/>
      <c r="F356" s="204"/>
      <c r="G356" s="195"/>
      <c r="H356" s="195"/>
      <c r="I356" s="214"/>
      <c r="J356" s="214"/>
      <c r="K356" s="195"/>
      <c r="L356" s="195"/>
      <c r="M356" s="195"/>
      <c r="N356" s="216"/>
      <c r="O356" s="195"/>
      <c r="P356" s="195"/>
      <c r="Q356" s="195"/>
      <c r="R356" s="195"/>
      <c r="S356" s="201"/>
    </row>
    <row r="357" spans="1:19" ht="15" hidden="1" x14ac:dyDescent="0.25">
      <c r="A357" s="172"/>
      <c r="B357" s="202" t="s">
        <v>823</v>
      </c>
      <c r="C357" s="203" t="s">
        <v>824</v>
      </c>
      <c r="D357" s="202" t="s">
        <v>707</v>
      </c>
      <c r="E357" s="195"/>
      <c r="F357" s="204"/>
      <c r="G357" s="195"/>
      <c r="H357" s="195"/>
      <c r="I357" s="214"/>
      <c r="J357" s="214"/>
      <c r="K357" s="195"/>
      <c r="L357" s="195"/>
      <c r="M357" s="195"/>
      <c r="N357" s="216"/>
      <c r="O357" s="195"/>
      <c r="P357" s="195"/>
      <c r="Q357" s="195"/>
      <c r="R357" s="195"/>
      <c r="S357" s="201"/>
    </row>
    <row r="358" spans="1:19" ht="15" hidden="1" x14ac:dyDescent="0.25">
      <c r="A358" s="172"/>
      <c r="B358" s="202" t="s">
        <v>825</v>
      </c>
      <c r="C358" s="203" t="s">
        <v>826</v>
      </c>
      <c r="D358" s="202" t="s">
        <v>707</v>
      </c>
      <c r="E358" s="195"/>
      <c r="F358" s="204"/>
      <c r="G358" s="195"/>
      <c r="H358" s="195"/>
      <c r="I358" s="214"/>
      <c r="J358" s="214"/>
      <c r="K358" s="195"/>
      <c r="L358" s="195"/>
      <c r="M358" s="195"/>
      <c r="N358" s="216"/>
      <c r="O358" s="195"/>
      <c r="P358" s="195"/>
      <c r="Q358" s="195"/>
      <c r="R358" s="195"/>
      <c r="S358" s="201"/>
    </row>
    <row r="359" spans="1:19" ht="15" hidden="1" x14ac:dyDescent="0.25">
      <c r="A359" s="172"/>
      <c r="B359" s="202" t="s">
        <v>827</v>
      </c>
      <c r="C359" s="203" t="s">
        <v>828</v>
      </c>
      <c r="D359" s="202" t="s">
        <v>707</v>
      </c>
      <c r="E359" s="195"/>
      <c r="F359" s="204"/>
      <c r="G359" s="195"/>
      <c r="H359" s="195"/>
      <c r="I359" s="214"/>
      <c r="J359" s="214"/>
      <c r="K359" s="195"/>
      <c r="L359" s="195"/>
      <c r="M359" s="195"/>
      <c r="N359" s="216"/>
      <c r="O359" s="195"/>
      <c r="P359" s="195"/>
      <c r="Q359" s="195"/>
      <c r="R359" s="195"/>
      <c r="S359" s="201"/>
    </row>
    <row r="360" spans="1:19" ht="15" hidden="1" x14ac:dyDescent="0.25">
      <c r="A360" s="172"/>
      <c r="B360" s="202" t="s">
        <v>829</v>
      </c>
      <c r="C360" s="203" t="s">
        <v>830</v>
      </c>
      <c r="D360" s="202" t="s">
        <v>707</v>
      </c>
      <c r="E360" s="195"/>
      <c r="F360" s="204"/>
      <c r="G360" s="195"/>
      <c r="H360" s="195"/>
      <c r="I360" s="214"/>
      <c r="J360" s="214"/>
      <c r="K360" s="195"/>
      <c r="L360" s="195"/>
      <c r="M360" s="195"/>
      <c r="N360" s="216"/>
      <c r="O360" s="195"/>
      <c r="P360" s="195"/>
      <c r="Q360" s="195"/>
      <c r="R360" s="195"/>
      <c r="S360" s="201"/>
    </row>
    <row r="361" spans="1:19" ht="15" hidden="1" x14ac:dyDescent="0.25">
      <c r="A361" s="172"/>
      <c r="B361" s="202" t="s">
        <v>831</v>
      </c>
      <c r="C361" s="203" t="s">
        <v>832</v>
      </c>
      <c r="D361" s="202" t="s">
        <v>707</v>
      </c>
      <c r="E361" s="195"/>
      <c r="F361" s="204"/>
      <c r="G361" s="195"/>
      <c r="H361" s="195"/>
      <c r="I361" s="214"/>
      <c r="J361" s="214"/>
      <c r="K361" s="195"/>
      <c r="L361" s="195"/>
      <c r="M361" s="195"/>
      <c r="N361" s="216"/>
      <c r="O361" s="195"/>
      <c r="P361" s="195"/>
      <c r="Q361" s="195"/>
      <c r="R361" s="195"/>
      <c r="S361" s="201"/>
    </row>
    <row r="362" spans="1:19" ht="15" hidden="1" x14ac:dyDescent="0.25">
      <c r="A362" s="172"/>
      <c r="B362" s="202" t="s">
        <v>833</v>
      </c>
      <c r="C362" s="203" t="s">
        <v>834</v>
      </c>
      <c r="D362" s="202" t="s">
        <v>707</v>
      </c>
      <c r="E362" s="195"/>
      <c r="F362" s="204"/>
      <c r="G362" s="195"/>
      <c r="H362" s="195"/>
      <c r="I362" s="214"/>
      <c r="J362" s="214"/>
      <c r="K362" s="195"/>
      <c r="L362" s="195"/>
      <c r="M362" s="195"/>
      <c r="N362" s="216"/>
      <c r="O362" s="195"/>
      <c r="P362" s="195"/>
      <c r="Q362" s="195"/>
      <c r="R362" s="195"/>
      <c r="S362" s="201"/>
    </row>
    <row r="363" spans="1:19" ht="15" hidden="1" x14ac:dyDescent="0.25">
      <c r="A363" s="172"/>
      <c r="B363" s="202" t="s">
        <v>835</v>
      </c>
      <c r="C363" s="203" t="s">
        <v>836</v>
      </c>
      <c r="D363" s="202" t="s">
        <v>707</v>
      </c>
      <c r="E363" s="195"/>
      <c r="F363" s="204"/>
      <c r="G363" s="195"/>
      <c r="H363" s="195"/>
      <c r="I363" s="214"/>
      <c r="J363" s="214"/>
      <c r="K363" s="195"/>
      <c r="L363" s="195"/>
      <c r="M363" s="195"/>
      <c r="N363" s="216"/>
      <c r="O363" s="195"/>
      <c r="P363" s="195"/>
      <c r="Q363" s="195"/>
      <c r="R363" s="195"/>
      <c r="S363" s="201"/>
    </row>
    <row r="364" spans="1:19" ht="15" hidden="1" x14ac:dyDescent="0.25">
      <c r="A364" s="172"/>
      <c r="B364" s="202" t="s">
        <v>837</v>
      </c>
      <c r="C364" s="203" t="s">
        <v>838</v>
      </c>
      <c r="D364" s="202" t="s">
        <v>707</v>
      </c>
      <c r="E364" s="195"/>
      <c r="F364" s="204"/>
      <c r="G364" s="195"/>
      <c r="H364" s="195"/>
      <c r="I364" s="214"/>
      <c r="J364" s="214"/>
      <c r="K364" s="195"/>
      <c r="L364" s="195"/>
      <c r="M364" s="195"/>
      <c r="N364" s="216"/>
      <c r="O364" s="195"/>
      <c r="P364" s="195"/>
      <c r="Q364" s="195"/>
      <c r="R364" s="195"/>
      <c r="S364" s="201"/>
    </row>
    <row r="365" spans="1:19" ht="15" hidden="1" x14ac:dyDescent="0.25">
      <c r="A365" s="172"/>
      <c r="B365" s="202" t="s">
        <v>839</v>
      </c>
      <c r="C365" s="203" t="s">
        <v>840</v>
      </c>
      <c r="D365" s="202" t="s">
        <v>707</v>
      </c>
      <c r="E365" s="195"/>
      <c r="F365" s="204"/>
      <c r="G365" s="195"/>
      <c r="H365" s="195"/>
      <c r="I365" s="214"/>
      <c r="J365" s="214"/>
      <c r="K365" s="195"/>
      <c r="L365" s="195"/>
      <c r="M365" s="195"/>
      <c r="N365" s="216"/>
      <c r="O365" s="195"/>
      <c r="P365" s="195"/>
      <c r="Q365" s="195"/>
      <c r="R365" s="195"/>
      <c r="S365" s="201"/>
    </row>
    <row r="366" spans="1:19" ht="15" hidden="1" x14ac:dyDescent="0.25">
      <c r="A366" s="172"/>
      <c r="B366" s="202" t="s">
        <v>841</v>
      </c>
      <c r="C366" s="203" t="s">
        <v>842</v>
      </c>
      <c r="D366" s="202" t="s">
        <v>707</v>
      </c>
      <c r="E366" s="195"/>
      <c r="F366" s="204"/>
      <c r="G366" s="195"/>
      <c r="H366" s="195"/>
      <c r="I366" s="214"/>
      <c r="J366" s="214"/>
      <c r="K366" s="195"/>
      <c r="L366" s="195"/>
      <c r="M366" s="195"/>
      <c r="N366" s="216"/>
      <c r="O366" s="195"/>
      <c r="P366" s="195"/>
      <c r="Q366" s="195"/>
      <c r="R366" s="195"/>
      <c r="S366" s="201"/>
    </row>
    <row r="367" spans="1:19" ht="15" hidden="1" x14ac:dyDescent="0.25">
      <c r="A367" s="172"/>
      <c r="B367" s="202" t="s">
        <v>843</v>
      </c>
      <c r="C367" s="203" t="s">
        <v>844</v>
      </c>
      <c r="D367" s="202" t="s">
        <v>707</v>
      </c>
      <c r="E367" s="195"/>
      <c r="F367" s="204"/>
      <c r="G367" s="195"/>
      <c r="H367" s="195"/>
      <c r="I367" s="214"/>
      <c r="J367" s="214"/>
      <c r="K367" s="195"/>
      <c r="L367" s="195"/>
      <c r="M367" s="195"/>
      <c r="N367" s="216"/>
      <c r="O367" s="195"/>
      <c r="P367" s="195"/>
      <c r="Q367" s="195"/>
      <c r="R367" s="195"/>
      <c r="S367" s="201"/>
    </row>
    <row r="368" spans="1:19" ht="15" hidden="1" x14ac:dyDescent="0.25">
      <c r="A368" s="172"/>
      <c r="B368" s="202" t="s">
        <v>845</v>
      </c>
      <c r="C368" s="203" t="s">
        <v>846</v>
      </c>
      <c r="D368" s="202" t="s">
        <v>707</v>
      </c>
      <c r="E368" s="195"/>
      <c r="F368" s="204"/>
      <c r="G368" s="195"/>
      <c r="H368" s="195"/>
      <c r="I368" s="214"/>
      <c r="J368" s="214"/>
      <c r="K368" s="195"/>
      <c r="L368" s="195"/>
      <c r="M368" s="195"/>
      <c r="N368" s="216"/>
      <c r="O368" s="195"/>
      <c r="P368" s="195"/>
      <c r="Q368" s="195"/>
      <c r="R368" s="195"/>
      <c r="S368" s="201"/>
    </row>
    <row r="369" spans="1:19" ht="15" hidden="1" x14ac:dyDescent="0.25">
      <c r="A369" s="172"/>
      <c r="B369" s="202" t="s">
        <v>847</v>
      </c>
      <c r="C369" s="203" t="s">
        <v>848</v>
      </c>
      <c r="D369" s="202" t="s">
        <v>707</v>
      </c>
      <c r="E369" s="195"/>
      <c r="F369" s="204"/>
      <c r="G369" s="195"/>
      <c r="H369" s="195"/>
      <c r="I369" s="214"/>
      <c r="J369" s="214"/>
      <c r="K369" s="195"/>
      <c r="L369" s="195"/>
      <c r="M369" s="195"/>
      <c r="N369" s="216"/>
      <c r="O369" s="195"/>
      <c r="P369" s="195"/>
      <c r="Q369" s="195"/>
      <c r="R369" s="195"/>
      <c r="S369" s="201"/>
    </row>
    <row r="370" spans="1:19" ht="15" hidden="1" x14ac:dyDescent="0.25">
      <c r="A370" s="172"/>
      <c r="B370" s="202" t="s">
        <v>849</v>
      </c>
      <c r="C370" s="203" t="s">
        <v>850</v>
      </c>
      <c r="D370" s="202" t="s">
        <v>707</v>
      </c>
      <c r="E370" s="195"/>
      <c r="F370" s="204"/>
      <c r="G370" s="195"/>
      <c r="H370" s="195"/>
      <c r="I370" s="214"/>
      <c r="J370" s="214"/>
      <c r="K370" s="195"/>
      <c r="L370" s="195"/>
      <c r="M370" s="195"/>
      <c r="N370" s="216"/>
      <c r="O370" s="195"/>
      <c r="P370" s="195"/>
      <c r="Q370" s="195"/>
      <c r="R370" s="195"/>
      <c r="S370" s="201"/>
    </row>
    <row r="371" spans="1:19" ht="15" hidden="1" x14ac:dyDescent="0.25">
      <c r="A371" s="172"/>
      <c r="B371" s="202" t="s">
        <v>851</v>
      </c>
      <c r="C371" s="203" t="s">
        <v>852</v>
      </c>
      <c r="D371" s="202" t="s">
        <v>707</v>
      </c>
      <c r="E371" s="195"/>
      <c r="F371" s="204"/>
      <c r="G371" s="195"/>
      <c r="H371" s="195"/>
      <c r="I371" s="214"/>
      <c r="J371" s="214"/>
      <c r="K371" s="195"/>
      <c r="L371" s="195"/>
      <c r="M371" s="195"/>
      <c r="N371" s="216"/>
      <c r="O371" s="195"/>
      <c r="P371" s="195"/>
      <c r="Q371" s="195"/>
      <c r="R371" s="195"/>
      <c r="S371" s="201"/>
    </row>
    <row r="372" spans="1:19" ht="15" hidden="1" x14ac:dyDescent="0.25">
      <c r="A372" s="172"/>
      <c r="B372" s="202" t="s">
        <v>853</v>
      </c>
      <c r="C372" s="203" t="s">
        <v>706</v>
      </c>
      <c r="D372" s="202" t="s">
        <v>707</v>
      </c>
      <c r="E372" s="195"/>
      <c r="F372" s="204"/>
      <c r="G372" s="195"/>
      <c r="H372" s="195"/>
      <c r="I372" s="214"/>
      <c r="J372" s="214"/>
      <c r="K372" s="195"/>
      <c r="L372" s="195"/>
      <c r="M372" s="195"/>
      <c r="N372" s="216"/>
      <c r="O372" s="195"/>
      <c r="P372" s="195"/>
      <c r="Q372" s="195"/>
      <c r="R372" s="195"/>
      <c r="S372" s="201"/>
    </row>
    <row r="373" spans="1:19" ht="15" hidden="1" x14ac:dyDescent="0.25">
      <c r="A373" s="172"/>
      <c r="B373" s="202" t="s">
        <v>854</v>
      </c>
      <c r="C373" s="203" t="s">
        <v>855</v>
      </c>
      <c r="D373" s="202" t="s">
        <v>707</v>
      </c>
      <c r="E373" s="195"/>
      <c r="F373" s="204"/>
      <c r="G373" s="195"/>
      <c r="H373" s="195"/>
      <c r="I373" s="214"/>
      <c r="J373" s="214"/>
      <c r="K373" s="195"/>
      <c r="L373" s="195"/>
      <c r="M373" s="195"/>
      <c r="N373" s="216"/>
      <c r="O373" s="195"/>
      <c r="P373" s="195"/>
      <c r="Q373" s="195"/>
      <c r="R373" s="195"/>
      <c r="S373" s="201"/>
    </row>
    <row r="374" spans="1:19" ht="15" hidden="1" x14ac:dyDescent="0.25">
      <c r="A374" s="172"/>
      <c r="B374" s="202" t="s">
        <v>856</v>
      </c>
      <c r="C374" s="203" t="s">
        <v>857</v>
      </c>
      <c r="D374" s="202" t="s">
        <v>707</v>
      </c>
      <c r="E374" s="195"/>
      <c r="F374" s="204"/>
      <c r="G374" s="195"/>
      <c r="H374" s="195"/>
      <c r="I374" s="214"/>
      <c r="J374" s="214"/>
      <c r="K374" s="195"/>
      <c r="L374" s="195"/>
      <c r="M374" s="195"/>
      <c r="N374" s="216"/>
      <c r="O374" s="195"/>
      <c r="P374" s="195"/>
      <c r="Q374" s="195"/>
      <c r="R374" s="195"/>
      <c r="S374" s="201"/>
    </row>
    <row r="375" spans="1:19" ht="15" hidden="1" x14ac:dyDescent="0.25">
      <c r="A375" s="172"/>
      <c r="B375" s="202" t="s">
        <v>858</v>
      </c>
      <c r="C375" s="203" t="s">
        <v>859</v>
      </c>
      <c r="D375" s="202" t="s">
        <v>707</v>
      </c>
      <c r="E375" s="195"/>
      <c r="F375" s="204"/>
      <c r="G375" s="195"/>
      <c r="H375" s="195"/>
      <c r="I375" s="214"/>
      <c r="J375" s="214"/>
      <c r="K375" s="195"/>
      <c r="L375" s="195"/>
      <c r="M375" s="195"/>
      <c r="N375" s="216"/>
      <c r="O375" s="195"/>
      <c r="P375" s="195"/>
      <c r="Q375" s="195"/>
      <c r="R375" s="195"/>
      <c r="S375" s="201"/>
    </row>
    <row r="376" spans="1:19" ht="15" hidden="1" x14ac:dyDescent="0.25">
      <c r="A376" s="172"/>
      <c r="B376" s="202" t="s">
        <v>860</v>
      </c>
      <c r="C376" s="203" t="s">
        <v>861</v>
      </c>
      <c r="D376" s="202" t="s">
        <v>707</v>
      </c>
      <c r="E376" s="195"/>
      <c r="F376" s="204"/>
      <c r="G376" s="195"/>
      <c r="H376" s="195"/>
      <c r="I376" s="214"/>
      <c r="J376" s="214"/>
      <c r="K376" s="195"/>
      <c r="L376" s="195"/>
      <c r="M376" s="195"/>
      <c r="N376" s="216"/>
      <c r="O376" s="195"/>
      <c r="P376" s="195"/>
      <c r="Q376" s="195"/>
      <c r="R376" s="195"/>
      <c r="S376" s="201"/>
    </row>
    <row r="377" spans="1:19" ht="15" hidden="1" x14ac:dyDescent="0.25">
      <c r="A377" s="172"/>
      <c r="B377" s="202" t="s">
        <v>862</v>
      </c>
      <c r="C377" s="203" t="s">
        <v>863</v>
      </c>
      <c r="D377" s="202" t="s">
        <v>707</v>
      </c>
      <c r="E377" s="195"/>
      <c r="F377" s="204"/>
      <c r="G377" s="195"/>
      <c r="H377" s="195"/>
      <c r="I377" s="214"/>
      <c r="J377" s="214"/>
      <c r="K377" s="195"/>
      <c r="L377" s="195"/>
      <c r="M377" s="195"/>
      <c r="N377" s="216"/>
      <c r="O377" s="195"/>
      <c r="P377" s="195"/>
      <c r="Q377" s="195"/>
      <c r="R377" s="195"/>
      <c r="S377" s="201"/>
    </row>
    <row r="378" spans="1:19" ht="15" hidden="1" x14ac:dyDescent="0.25">
      <c r="A378" s="172"/>
      <c r="B378" s="202" t="s">
        <v>864</v>
      </c>
      <c r="C378" s="203" t="s">
        <v>865</v>
      </c>
      <c r="D378" s="202" t="s">
        <v>707</v>
      </c>
      <c r="E378" s="195"/>
      <c r="F378" s="204"/>
      <c r="G378" s="195"/>
      <c r="H378" s="195"/>
      <c r="I378" s="214"/>
      <c r="J378" s="214"/>
      <c r="K378" s="195"/>
      <c r="L378" s="195"/>
      <c r="M378" s="195"/>
      <c r="N378" s="216"/>
      <c r="O378" s="195"/>
      <c r="P378" s="195"/>
      <c r="Q378" s="195"/>
      <c r="R378" s="195"/>
      <c r="S378" s="201"/>
    </row>
    <row r="379" spans="1:19" ht="15" hidden="1" x14ac:dyDescent="0.25">
      <c r="A379" s="172"/>
      <c r="B379" s="202" t="s">
        <v>866</v>
      </c>
      <c r="C379" s="203" t="s">
        <v>867</v>
      </c>
      <c r="D379" s="202" t="s">
        <v>707</v>
      </c>
      <c r="E379" s="195"/>
      <c r="F379" s="204"/>
      <c r="G379" s="195"/>
      <c r="H379" s="195"/>
      <c r="I379" s="214"/>
      <c r="J379" s="214"/>
      <c r="K379" s="195"/>
      <c r="L379" s="195"/>
      <c r="M379" s="195"/>
      <c r="N379" s="216"/>
      <c r="O379" s="195"/>
      <c r="P379" s="195"/>
      <c r="Q379" s="195"/>
      <c r="R379" s="195"/>
      <c r="S379" s="201"/>
    </row>
    <row r="380" spans="1:19" ht="15" hidden="1" x14ac:dyDescent="0.25">
      <c r="A380" s="172"/>
      <c r="B380" s="202" t="s">
        <v>868</v>
      </c>
      <c r="C380" s="203" t="s">
        <v>869</v>
      </c>
      <c r="D380" s="202" t="s">
        <v>707</v>
      </c>
      <c r="E380" s="195"/>
      <c r="F380" s="204"/>
      <c r="G380" s="195"/>
      <c r="H380" s="195"/>
      <c r="I380" s="214"/>
      <c r="J380" s="214"/>
      <c r="K380" s="195"/>
      <c r="L380" s="195"/>
      <c r="M380" s="195"/>
      <c r="N380" s="216"/>
      <c r="O380" s="195"/>
      <c r="P380" s="195"/>
      <c r="Q380" s="195"/>
      <c r="R380" s="195"/>
      <c r="S380" s="201"/>
    </row>
    <row r="381" spans="1:19" ht="15" hidden="1" x14ac:dyDescent="0.25">
      <c r="A381" s="172"/>
      <c r="B381" s="202" t="s">
        <v>870</v>
      </c>
      <c r="C381" s="203" t="s">
        <v>871</v>
      </c>
      <c r="D381" s="202" t="s">
        <v>707</v>
      </c>
      <c r="E381" s="195"/>
      <c r="F381" s="204"/>
      <c r="G381" s="195"/>
      <c r="H381" s="195"/>
      <c r="I381" s="214"/>
      <c r="J381" s="214"/>
      <c r="K381" s="195"/>
      <c r="L381" s="195"/>
      <c r="M381" s="195"/>
      <c r="N381" s="216"/>
      <c r="O381" s="195"/>
      <c r="P381" s="195"/>
      <c r="Q381" s="195"/>
      <c r="R381" s="195"/>
      <c r="S381" s="201"/>
    </row>
    <row r="382" spans="1:19" ht="15" hidden="1" x14ac:dyDescent="0.25">
      <c r="A382" s="172"/>
      <c r="B382" s="202" t="s">
        <v>872</v>
      </c>
      <c r="C382" s="203" t="s">
        <v>873</v>
      </c>
      <c r="D382" s="202" t="s">
        <v>707</v>
      </c>
      <c r="E382" s="195"/>
      <c r="F382" s="204"/>
      <c r="G382" s="195"/>
      <c r="H382" s="195"/>
      <c r="I382" s="214"/>
      <c r="J382" s="214"/>
      <c r="K382" s="195"/>
      <c r="L382" s="195"/>
      <c r="M382" s="195"/>
      <c r="N382" s="216"/>
      <c r="O382" s="195"/>
      <c r="P382" s="195"/>
      <c r="Q382" s="195"/>
      <c r="R382" s="195"/>
      <c r="S382" s="201"/>
    </row>
    <row r="383" spans="1:19" ht="15" hidden="1" x14ac:dyDescent="0.25">
      <c r="A383" s="172"/>
      <c r="B383" s="202" t="s">
        <v>874</v>
      </c>
      <c r="C383" s="203" t="s">
        <v>875</v>
      </c>
      <c r="D383" s="202" t="s">
        <v>707</v>
      </c>
      <c r="E383" s="195"/>
      <c r="F383" s="204"/>
      <c r="G383" s="195"/>
      <c r="H383" s="195"/>
      <c r="I383" s="214"/>
      <c r="J383" s="214"/>
      <c r="K383" s="195"/>
      <c r="L383" s="195"/>
      <c r="M383" s="195"/>
      <c r="N383" s="216"/>
      <c r="O383" s="195"/>
      <c r="P383" s="195"/>
      <c r="Q383" s="195"/>
      <c r="R383" s="195"/>
      <c r="S383" s="201"/>
    </row>
    <row r="384" spans="1:19" ht="15" hidden="1" x14ac:dyDescent="0.25">
      <c r="A384" s="172"/>
      <c r="B384" s="202" t="s">
        <v>876</v>
      </c>
      <c r="C384" s="203" t="s">
        <v>877</v>
      </c>
      <c r="D384" s="202" t="s">
        <v>707</v>
      </c>
      <c r="E384" s="195"/>
      <c r="F384" s="204"/>
      <c r="G384" s="195"/>
      <c r="H384" s="195"/>
      <c r="I384" s="214"/>
      <c r="J384" s="214"/>
      <c r="K384" s="195"/>
      <c r="L384" s="195"/>
      <c r="M384" s="195"/>
      <c r="N384" s="216"/>
      <c r="O384" s="195"/>
      <c r="P384" s="195"/>
      <c r="Q384" s="195"/>
      <c r="R384" s="195"/>
      <c r="S384" s="201"/>
    </row>
    <row r="385" spans="1:19" ht="15" hidden="1" x14ac:dyDescent="0.25">
      <c r="A385" s="172"/>
      <c r="B385" s="202" t="s">
        <v>878</v>
      </c>
      <c r="C385" s="203" t="s">
        <v>879</v>
      </c>
      <c r="D385" s="202" t="s">
        <v>707</v>
      </c>
      <c r="E385" s="195"/>
      <c r="F385" s="204"/>
      <c r="G385" s="195"/>
      <c r="H385" s="195"/>
      <c r="I385" s="214"/>
      <c r="J385" s="214"/>
      <c r="K385" s="195"/>
      <c r="L385" s="195"/>
      <c r="M385" s="195"/>
      <c r="N385" s="216"/>
      <c r="O385" s="195"/>
      <c r="P385" s="195"/>
      <c r="Q385" s="195"/>
      <c r="R385" s="195"/>
      <c r="S385" s="201"/>
    </row>
    <row r="386" spans="1:19" ht="15" hidden="1" x14ac:dyDescent="0.25">
      <c r="A386" s="172"/>
      <c r="B386" s="202" t="s">
        <v>880</v>
      </c>
      <c r="C386" s="203" t="s">
        <v>881</v>
      </c>
      <c r="D386" s="202" t="s">
        <v>707</v>
      </c>
      <c r="E386" s="195"/>
      <c r="F386" s="204"/>
      <c r="G386" s="195"/>
      <c r="H386" s="195"/>
      <c r="I386" s="214"/>
      <c r="J386" s="214"/>
      <c r="K386" s="195"/>
      <c r="L386" s="195"/>
      <c r="M386" s="195"/>
      <c r="N386" s="216"/>
      <c r="O386" s="195"/>
      <c r="P386" s="195"/>
      <c r="Q386" s="195"/>
      <c r="R386" s="195"/>
      <c r="S386" s="201"/>
    </row>
    <row r="387" spans="1:19" ht="15" hidden="1" x14ac:dyDescent="0.25">
      <c r="A387" s="172"/>
      <c r="B387" s="202" t="s">
        <v>882</v>
      </c>
      <c r="C387" s="203" t="s">
        <v>883</v>
      </c>
      <c r="D387" s="202" t="s">
        <v>707</v>
      </c>
      <c r="E387" s="195"/>
      <c r="F387" s="204"/>
      <c r="G387" s="195"/>
      <c r="H387" s="195"/>
      <c r="I387" s="214"/>
      <c r="J387" s="214"/>
      <c r="K387" s="195"/>
      <c r="L387" s="195"/>
      <c r="M387" s="195"/>
      <c r="N387" s="216"/>
      <c r="O387" s="195"/>
      <c r="P387" s="195"/>
      <c r="Q387" s="195"/>
      <c r="R387" s="195"/>
      <c r="S387" s="201"/>
    </row>
    <row r="388" spans="1:19" ht="15" hidden="1" x14ac:dyDescent="0.25">
      <c r="A388" s="172"/>
      <c r="B388" s="202" t="s">
        <v>884</v>
      </c>
      <c r="C388" s="203" t="s">
        <v>885</v>
      </c>
      <c r="D388" s="202" t="s">
        <v>707</v>
      </c>
      <c r="E388" s="195"/>
      <c r="F388" s="204"/>
      <c r="G388" s="195"/>
      <c r="H388" s="195"/>
      <c r="I388" s="214"/>
      <c r="J388" s="214"/>
      <c r="K388" s="195"/>
      <c r="L388" s="195"/>
      <c r="M388" s="195"/>
      <c r="N388" s="216"/>
      <c r="O388" s="195"/>
      <c r="P388" s="195"/>
      <c r="Q388" s="195"/>
      <c r="R388" s="195"/>
      <c r="S388" s="201"/>
    </row>
    <row r="389" spans="1:19" ht="15" hidden="1" x14ac:dyDescent="0.25">
      <c r="A389" s="172"/>
      <c r="B389" s="202" t="s">
        <v>886</v>
      </c>
      <c r="C389" s="203" t="s">
        <v>887</v>
      </c>
      <c r="D389" s="202" t="s">
        <v>707</v>
      </c>
      <c r="E389" s="195"/>
      <c r="F389" s="204"/>
      <c r="G389" s="195"/>
      <c r="H389" s="195"/>
      <c r="I389" s="214"/>
      <c r="J389" s="214"/>
      <c r="K389" s="195"/>
      <c r="L389" s="195"/>
      <c r="M389" s="195"/>
      <c r="N389" s="216"/>
      <c r="O389" s="195"/>
      <c r="P389" s="195"/>
      <c r="Q389" s="195"/>
      <c r="R389" s="195"/>
      <c r="S389" s="201"/>
    </row>
    <row r="390" spans="1:19" ht="15" hidden="1" x14ac:dyDescent="0.25">
      <c r="A390" s="172"/>
      <c r="B390" s="202" t="s">
        <v>888</v>
      </c>
      <c r="C390" s="203" t="s">
        <v>889</v>
      </c>
      <c r="D390" s="202" t="s">
        <v>707</v>
      </c>
      <c r="E390" s="195"/>
      <c r="F390" s="204"/>
      <c r="G390" s="195"/>
      <c r="H390" s="195"/>
      <c r="I390" s="214"/>
      <c r="J390" s="214"/>
      <c r="K390" s="195"/>
      <c r="L390" s="195"/>
      <c r="M390" s="195"/>
      <c r="N390" s="216"/>
      <c r="O390" s="195"/>
      <c r="P390" s="195"/>
      <c r="Q390" s="195"/>
      <c r="R390" s="195"/>
      <c r="S390" s="201"/>
    </row>
    <row r="391" spans="1:19" ht="15" hidden="1" x14ac:dyDescent="0.25">
      <c r="A391" s="172"/>
      <c r="B391" s="202" t="s">
        <v>890</v>
      </c>
      <c r="C391" s="203" t="s">
        <v>891</v>
      </c>
      <c r="D391" s="202" t="s">
        <v>707</v>
      </c>
      <c r="E391" s="195"/>
      <c r="F391" s="204"/>
      <c r="G391" s="195"/>
      <c r="H391" s="195"/>
      <c r="I391" s="214"/>
      <c r="J391" s="214"/>
      <c r="K391" s="195"/>
      <c r="L391" s="195"/>
      <c r="M391" s="195"/>
      <c r="N391" s="216"/>
      <c r="O391" s="195"/>
      <c r="P391" s="195"/>
      <c r="Q391" s="195"/>
      <c r="R391" s="195"/>
      <c r="S391" s="201"/>
    </row>
    <row r="392" spans="1:19" ht="15" hidden="1" x14ac:dyDescent="0.25">
      <c r="A392" s="172"/>
      <c r="B392" s="202" t="s">
        <v>892</v>
      </c>
      <c r="C392" s="203" t="s">
        <v>893</v>
      </c>
      <c r="D392" s="202" t="s">
        <v>707</v>
      </c>
      <c r="E392" s="195"/>
      <c r="F392" s="204"/>
      <c r="G392" s="195"/>
      <c r="H392" s="195"/>
      <c r="I392" s="214"/>
      <c r="J392" s="214"/>
      <c r="K392" s="195"/>
      <c r="L392" s="195"/>
      <c r="M392" s="195"/>
      <c r="N392" s="216"/>
      <c r="O392" s="195"/>
      <c r="P392" s="195"/>
      <c r="Q392" s="195"/>
      <c r="R392" s="195"/>
      <c r="S392" s="201"/>
    </row>
    <row r="393" spans="1:19" ht="15" hidden="1" x14ac:dyDescent="0.25">
      <c r="A393" s="172"/>
      <c r="B393" s="202" t="s">
        <v>894</v>
      </c>
      <c r="C393" s="203" t="s">
        <v>895</v>
      </c>
      <c r="D393" s="202" t="s">
        <v>707</v>
      </c>
      <c r="E393" s="195"/>
      <c r="F393" s="204"/>
      <c r="G393" s="195"/>
      <c r="H393" s="195"/>
      <c r="I393" s="214"/>
      <c r="J393" s="214"/>
      <c r="K393" s="195"/>
      <c r="L393" s="195"/>
      <c r="M393" s="195"/>
      <c r="N393" s="216"/>
      <c r="O393" s="195"/>
      <c r="P393" s="195"/>
      <c r="Q393" s="195"/>
      <c r="R393" s="195"/>
      <c r="S393" s="201"/>
    </row>
    <row r="394" spans="1:19" ht="15" hidden="1" x14ac:dyDescent="0.25">
      <c r="A394" s="172"/>
      <c r="B394" s="202" t="s">
        <v>896</v>
      </c>
      <c r="C394" s="203" t="s">
        <v>897</v>
      </c>
      <c r="D394" s="202" t="s">
        <v>707</v>
      </c>
      <c r="E394" s="195"/>
      <c r="F394" s="204"/>
      <c r="G394" s="195"/>
      <c r="H394" s="195"/>
      <c r="I394" s="214"/>
      <c r="J394" s="214"/>
      <c r="K394" s="195"/>
      <c r="L394" s="195"/>
      <c r="M394" s="195"/>
      <c r="N394" s="216"/>
      <c r="O394" s="195"/>
      <c r="P394" s="195"/>
      <c r="Q394" s="195"/>
      <c r="R394" s="195"/>
      <c r="S394" s="201"/>
    </row>
    <row r="395" spans="1:19" ht="15" hidden="1" x14ac:dyDescent="0.25">
      <c r="A395" s="172"/>
      <c r="B395" s="202" t="s">
        <v>898</v>
      </c>
      <c r="C395" s="203" t="s">
        <v>899</v>
      </c>
      <c r="D395" s="202" t="s">
        <v>707</v>
      </c>
      <c r="E395" s="195"/>
      <c r="F395" s="204"/>
      <c r="G395" s="195"/>
      <c r="H395" s="195"/>
      <c r="I395" s="214"/>
      <c r="J395" s="214"/>
      <c r="K395" s="195"/>
      <c r="L395" s="195"/>
      <c r="M395" s="195"/>
      <c r="N395" s="216"/>
      <c r="O395" s="195"/>
      <c r="P395" s="195"/>
      <c r="Q395" s="195"/>
      <c r="R395" s="195"/>
      <c r="S395" s="201"/>
    </row>
    <row r="396" spans="1:19" ht="15" hidden="1" x14ac:dyDescent="0.25">
      <c r="A396" s="172"/>
      <c r="B396" s="202" t="s">
        <v>900</v>
      </c>
      <c r="C396" s="203" t="s">
        <v>901</v>
      </c>
      <c r="D396" s="202" t="s">
        <v>707</v>
      </c>
      <c r="E396" s="195"/>
      <c r="F396" s="204"/>
      <c r="G396" s="195"/>
      <c r="H396" s="195"/>
      <c r="I396" s="214"/>
      <c r="J396" s="214"/>
      <c r="K396" s="195"/>
      <c r="L396" s="195"/>
      <c r="M396" s="195"/>
      <c r="N396" s="216"/>
      <c r="O396" s="195"/>
      <c r="P396" s="195"/>
      <c r="Q396" s="195"/>
      <c r="R396" s="195"/>
      <c r="S396" s="201"/>
    </row>
    <row r="397" spans="1:19" ht="15" hidden="1" x14ac:dyDescent="0.25">
      <c r="A397" s="172"/>
      <c r="B397" s="202" t="s">
        <v>902</v>
      </c>
      <c r="C397" s="203" t="s">
        <v>903</v>
      </c>
      <c r="D397" s="202" t="s">
        <v>707</v>
      </c>
      <c r="E397" s="195"/>
      <c r="F397" s="204"/>
      <c r="G397" s="195"/>
      <c r="H397" s="195"/>
      <c r="I397" s="214"/>
      <c r="J397" s="214"/>
      <c r="K397" s="195"/>
      <c r="L397" s="195"/>
      <c r="M397" s="195"/>
      <c r="N397" s="216"/>
      <c r="O397" s="195"/>
      <c r="P397" s="195"/>
      <c r="Q397" s="195"/>
      <c r="R397" s="195"/>
      <c r="S397" s="201"/>
    </row>
    <row r="398" spans="1:19" ht="15" hidden="1" x14ac:dyDescent="0.25">
      <c r="A398" s="172"/>
      <c r="B398" s="202" t="s">
        <v>904</v>
      </c>
      <c r="C398" s="203" t="s">
        <v>905</v>
      </c>
      <c r="D398" s="202" t="s">
        <v>707</v>
      </c>
      <c r="E398" s="195"/>
      <c r="F398" s="204"/>
      <c r="G398" s="195"/>
      <c r="H398" s="195"/>
      <c r="I398" s="214"/>
      <c r="J398" s="214"/>
      <c r="K398" s="195"/>
      <c r="L398" s="195"/>
      <c r="M398" s="195"/>
      <c r="N398" s="216"/>
      <c r="O398" s="195"/>
      <c r="P398" s="195"/>
      <c r="Q398" s="195"/>
      <c r="R398" s="195"/>
      <c r="S398" s="201"/>
    </row>
    <row r="399" spans="1:19" ht="15" hidden="1" x14ac:dyDescent="0.25">
      <c r="A399" s="172"/>
      <c r="B399" s="202" t="s">
        <v>906</v>
      </c>
      <c r="C399" s="203" t="s">
        <v>907</v>
      </c>
      <c r="D399" s="202" t="s">
        <v>707</v>
      </c>
      <c r="E399" s="195"/>
      <c r="F399" s="204"/>
      <c r="G399" s="195"/>
      <c r="H399" s="195"/>
      <c r="I399" s="214"/>
      <c r="J399" s="214"/>
      <c r="K399" s="195"/>
      <c r="L399" s="195"/>
      <c r="M399" s="195"/>
      <c r="N399" s="216"/>
      <c r="O399" s="195"/>
      <c r="P399" s="195"/>
      <c r="Q399" s="195"/>
      <c r="R399" s="195"/>
      <c r="S399" s="201"/>
    </row>
    <row r="400" spans="1:19" ht="15" hidden="1" x14ac:dyDescent="0.25">
      <c r="A400" s="172"/>
      <c r="B400" s="202" t="s">
        <v>908</v>
      </c>
      <c r="C400" s="203" t="s">
        <v>909</v>
      </c>
      <c r="D400" s="202" t="s">
        <v>707</v>
      </c>
      <c r="E400" s="195"/>
      <c r="F400" s="204"/>
      <c r="G400" s="195"/>
      <c r="H400" s="195"/>
      <c r="I400" s="214"/>
      <c r="J400" s="214"/>
      <c r="K400" s="195"/>
      <c r="L400" s="195"/>
      <c r="M400" s="195"/>
      <c r="N400" s="216"/>
      <c r="O400" s="195"/>
      <c r="P400" s="195"/>
      <c r="Q400" s="195"/>
      <c r="R400" s="195"/>
      <c r="S400" s="201"/>
    </row>
    <row r="401" spans="1:19" ht="15" hidden="1" x14ac:dyDescent="0.25">
      <c r="A401" s="172"/>
      <c r="B401" s="202" t="s">
        <v>910</v>
      </c>
      <c r="C401" s="203" t="s">
        <v>911</v>
      </c>
      <c r="D401" s="202" t="s">
        <v>707</v>
      </c>
      <c r="E401" s="195"/>
      <c r="F401" s="204"/>
      <c r="G401" s="195"/>
      <c r="H401" s="195"/>
      <c r="I401" s="214"/>
      <c r="J401" s="214"/>
      <c r="K401" s="195"/>
      <c r="L401" s="195"/>
      <c r="M401" s="195"/>
      <c r="N401" s="216"/>
      <c r="O401" s="195"/>
      <c r="P401" s="195"/>
      <c r="Q401" s="195"/>
      <c r="R401" s="195"/>
      <c r="S401" s="201"/>
    </row>
    <row r="402" spans="1:19" ht="15" hidden="1" x14ac:dyDescent="0.25">
      <c r="A402" s="172"/>
      <c r="B402" s="202" t="s">
        <v>912</v>
      </c>
      <c r="C402" s="203" t="s">
        <v>913</v>
      </c>
      <c r="D402" s="202" t="s">
        <v>707</v>
      </c>
      <c r="E402" s="195"/>
      <c r="F402" s="204"/>
      <c r="G402" s="195"/>
      <c r="H402" s="195"/>
      <c r="I402" s="214"/>
      <c r="J402" s="214"/>
      <c r="K402" s="195"/>
      <c r="L402" s="195"/>
      <c r="M402" s="195"/>
      <c r="N402" s="216"/>
      <c r="O402" s="195"/>
      <c r="P402" s="195"/>
      <c r="Q402" s="195"/>
      <c r="R402" s="195"/>
      <c r="S402" s="201"/>
    </row>
    <row r="403" spans="1:19" ht="15" hidden="1" x14ac:dyDescent="0.25">
      <c r="A403" s="172"/>
      <c r="B403" s="202" t="s">
        <v>914</v>
      </c>
      <c r="C403" s="203" t="s">
        <v>915</v>
      </c>
      <c r="D403" s="202" t="s">
        <v>707</v>
      </c>
      <c r="E403" s="195"/>
      <c r="F403" s="204"/>
      <c r="G403" s="195"/>
      <c r="H403" s="195"/>
      <c r="I403" s="214"/>
      <c r="J403" s="214"/>
      <c r="K403" s="195"/>
      <c r="L403" s="195"/>
      <c r="M403" s="195"/>
      <c r="N403" s="216"/>
      <c r="O403" s="195"/>
      <c r="P403" s="195"/>
      <c r="Q403" s="195"/>
      <c r="R403" s="195"/>
      <c r="S403" s="201"/>
    </row>
    <row r="404" spans="1:19" ht="15" hidden="1" x14ac:dyDescent="0.25">
      <c r="A404" s="172"/>
      <c r="B404" s="202" t="s">
        <v>916</v>
      </c>
      <c r="C404" s="203" t="s">
        <v>917</v>
      </c>
      <c r="D404" s="202" t="s">
        <v>707</v>
      </c>
      <c r="E404" s="195"/>
      <c r="F404" s="204"/>
      <c r="G404" s="195"/>
      <c r="H404" s="195"/>
      <c r="I404" s="214"/>
      <c r="J404" s="214"/>
      <c r="K404" s="195"/>
      <c r="L404" s="195"/>
      <c r="M404" s="195"/>
      <c r="N404" s="216"/>
      <c r="O404" s="195"/>
      <c r="P404" s="195"/>
      <c r="Q404" s="195"/>
      <c r="R404" s="195"/>
      <c r="S404" s="201"/>
    </row>
    <row r="405" spans="1:19" ht="15" hidden="1" x14ac:dyDescent="0.25">
      <c r="A405" s="172"/>
      <c r="B405" s="202" t="s">
        <v>918</v>
      </c>
      <c r="C405" s="203" t="s">
        <v>919</v>
      </c>
      <c r="D405" s="202" t="s">
        <v>707</v>
      </c>
      <c r="E405" s="195"/>
      <c r="F405" s="204"/>
      <c r="G405" s="195"/>
      <c r="H405" s="195"/>
      <c r="I405" s="214"/>
      <c r="J405" s="214"/>
      <c r="K405" s="195"/>
      <c r="L405" s="195"/>
      <c r="M405" s="195"/>
      <c r="N405" s="216"/>
      <c r="O405" s="195"/>
      <c r="P405" s="195"/>
      <c r="Q405" s="195"/>
      <c r="R405" s="195"/>
      <c r="S405" s="201"/>
    </row>
    <row r="406" spans="1:19" ht="15" hidden="1" x14ac:dyDescent="0.25">
      <c r="A406" s="172"/>
      <c r="B406" s="202" t="s">
        <v>920</v>
      </c>
      <c r="C406" s="203" t="s">
        <v>921</v>
      </c>
      <c r="D406" s="202" t="s">
        <v>707</v>
      </c>
      <c r="E406" s="195"/>
      <c r="F406" s="204"/>
      <c r="G406" s="195"/>
      <c r="H406" s="195"/>
      <c r="I406" s="214"/>
      <c r="J406" s="214"/>
      <c r="K406" s="195"/>
      <c r="L406" s="195"/>
      <c r="M406" s="195"/>
      <c r="N406" s="216"/>
      <c r="O406" s="195"/>
      <c r="P406" s="195"/>
      <c r="Q406" s="195"/>
      <c r="R406" s="195"/>
      <c r="S406" s="201"/>
    </row>
    <row r="407" spans="1:19" ht="15" hidden="1" x14ac:dyDescent="0.25">
      <c r="A407" s="172"/>
      <c r="B407" s="202" t="s">
        <v>922</v>
      </c>
      <c r="C407" s="203" t="s">
        <v>923</v>
      </c>
      <c r="D407" s="202" t="s">
        <v>707</v>
      </c>
      <c r="E407" s="195"/>
      <c r="F407" s="204"/>
      <c r="G407" s="195"/>
      <c r="H407" s="195"/>
      <c r="I407" s="214"/>
      <c r="J407" s="214"/>
      <c r="K407" s="195"/>
      <c r="L407" s="195"/>
      <c r="M407" s="195"/>
      <c r="N407" s="216"/>
      <c r="O407" s="195"/>
      <c r="P407" s="195"/>
      <c r="Q407" s="195"/>
      <c r="R407" s="195"/>
      <c r="S407" s="201"/>
    </row>
    <row r="408" spans="1:19" ht="15" hidden="1" x14ac:dyDescent="0.25">
      <c r="A408" s="172"/>
      <c r="B408" s="202" t="s">
        <v>924</v>
      </c>
      <c r="C408" s="203" t="s">
        <v>925</v>
      </c>
      <c r="D408" s="202" t="s">
        <v>707</v>
      </c>
      <c r="E408" s="195"/>
      <c r="F408" s="204"/>
      <c r="G408" s="195"/>
      <c r="H408" s="195"/>
      <c r="I408" s="214"/>
      <c r="J408" s="214"/>
      <c r="K408" s="195"/>
      <c r="L408" s="195"/>
      <c r="M408" s="195"/>
      <c r="N408" s="216"/>
      <c r="O408" s="195"/>
      <c r="P408" s="195"/>
      <c r="Q408" s="195"/>
      <c r="R408" s="195"/>
      <c r="S408" s="201"/>
    </row>
    <row r="409" spans="1:19" ht="15" hidden="1" x14ac:dyDescent="0.25">
      <c r="A409" s="172"/>
      <c r="B409" s="202" t="s">
        <v>926</v>
      </c>
      <c r="C409" s="203" t="s">
        <v>927</v>
      </c>
      <c r="D409" s="202" t="s">
        <v>707</v>
      </c>
      <c r="E409" s="195"/>
      <c r="F409" s="204"/>
      <c r="G409" s="195"/>
      <c r="H409" s="195"/>
      <c r="I409" s="214"/>
      <c r="J409" s="214"/>
      <c r="K409" s="195"/>
      <c r="L409" s="195"/>
      <c r="M409" s="195"/>
      <c r="N409" s="216"/>
      <c r="O409" s="195"/>
      <c r="P409" s="195"/>
      <c r="Q409" s="195"/>
      <c r="R409" s="195"/>
      <c r="S409" s="201"/>
    </row>
    <row r="410" spans="1:19" ht="15" hidden="1" x14ac:dyDescent="0.25">
      <c r="A410" s="172"/>
      <c r="B410" s="202" t="s">
        <v>928</v>
      </c>
      <c r="C410" s="203" t="s">
        <v>929</v>
      </c>
      <c r="D410" s="202" t="s">
        <v>707</v>
      </c>
      <c r="E410" s="195"/>
      <c r="F410" s="204"/>
      <c r="G410" s="195"/>
      <c r="H410" s="195"/>
      <c r="I410" s="214"/>
      <c r="J410" s="214"/>
      <c r="K410" s="195"/>
      <c r="L410" s="195"/>
      <c r="M410" s="195"/>
      <c r="N410" s="216"/>
      <c r="O410" s="195"/>
      <c r="P410" s="195"/>
      <c r="Q410" s="195"/>
      <c r="R410" s="195"/>
      <c r="S410" s="201"/>
    </row>
    <row r="411" spans="1:19" ht="15" hidden="1" x14ac:dyDescent="0.25">
      <c r="A411" s="172"/>
      <c r="B411" s="202" t="s">
        <v>930</v>
      </c>
      <c r="C411" s="203" t="s">
        <v>931</v>
      </c>
      <c r="D411" s="202" t="s">
        <v>707</v>
      </c>
      <c r="E411" s="195"/>
      <c r="F411" s="204"/>
      <c r="G411" s="195"/>
      <c r="H411" s="195"/>
      <c r="I411" s="214"/>
      <c r="J411" s="214"/>
      <c r="K411" s="195"/>
      <c r="L411" s="195"/>
      <c r="M411" s="195"/>
      <c r="N411" s="216"/>
      <c r="O411" s="195"/>
      <c r="P411" s="195"/>
      <c r="Q411" s="195"/>
      <c r="R411" s="195"/>
      <c r="S411" s="201"/>
    </row>
    <row r="412" spans="1:19" ht="15" hidden="1" x14ac:dyDescent="0.25">
      <c r="A412" s="172"/>
      <c r="B412" s="202" t="s">
        <v>932</v>
      </c>
      <c r="C412" s="203" t="s">
        <v>933</v>
      </c>
      <c r="D412" s="202" t="s">
        <v>707</v>
      </c>
      <c r="E412" s="195"/>
      <c r="F412" s="204"/>
      <c r="G412" s="195"/>
      <c r="H412" s="195"/>
      <c r="I412" s="214"/>
      <c r="J412" s="214"/>
      <c r="K412" s="195"/>
      <c r="L412" s="195"/>
      <c r="M412" s="195"/>
      <c r="N412" s="216"/>
      <c r="O412" s="195"/>
      <c r="P412" s="195"/>
      <c r="Q412" s="195"/>
      <c r="R412" s="195"/>
      <c r="S412" s="201"/>
    </row>
    <row r="413" spans="1:19" ht="15" hidden="1" x14ac:dyDescent="0.25">
      <c r="A413" s="172"/>
      <c r="B413" s="202" t="s">
        <v>934</v>
      </c>
      <c r="C413" s="203" t="s">
        <v>935</v>
      </c>
      <c r="D413" s="202" t="s">
        <v>707</v>
      </c>
      <c r="E413" s="195"/>
      <c r="F413" s="204"/>
      <c r="G413" s="195"/>
      <c r="H413" s="195"/>
      <c r="I413" s="214"/>
      <c r="J413" s="214"/>
      <c r="K413" s="195"/>
      <c r="L413" s="195"/>
      <c r="M413" s="195"/>
      <c r="N413" s="216"/>
      <c r="O413" s="195"/>
      <c r="P413" s="195"/>
      <c r="Q413" s="195"/>
      <c r="R413" s="195"/>
      <c r="S413" s="201"/>
    </row>
    <row r="414" spans="1:19" ht="15" hidden="1" x14ac:dyDescent="0.25">
      <c r="A414" s="172"/>
      <c r="B414" s="202" t="s">
        <v>936</v>
      </c>
      <c r="C414" s="203" t="s">
        <v>937</v>
      </c>
      <c r="D414" s="202" t="s">
        <v>707</v>
      </c>
      <c r="E414" s="195"/>
      <c r="F414" s="204"/>
      <c r="G414" s="195"/>
      <c r="H414" s="195"/>
      <c r="I414" s="214"/>
      <c r="J414" s="214"/>
      <c r="K414" s="195"/>
      <c r="L414" s="195"/>
      <c r="M414" s="195"/>
      <c r="N414" s="216"/>
      <c r="O414" s="195"/>
      <c r="P414" s="195"/>
      <c r="Q414" s="195"/>
      <c r="R414" s="195"/>
      <c r="S414" s="201"/>
    </row>
    <row r="415" spans="1:19" ht="15" hidden="1" x14ac:dyDescent="0.25">
      <c r="A415" s="172"/>
      <c r="B415" s="202" t="s">
        <v>938</v>
      </c>
      <c r="C415" s="203" t="s">
        <v>939</v>
      </c>
      <c r="D415" s="202" t="s">
        <v>707</v>
      </c>
      <c r="E415" s="195"/>
      <c r="F415" s="204"/>
      <c r="G415" s="195"/>
      <c r="H415" s="195"/>
      <c r="I415" s="214"/>
      <c r="J415" s="214"/>
      <c r="K415" s="195"/>
      <c r="L415" s="195"/>
      <c r="M415" s="195"/>
      <c r="N415" s="216"/>
      <c r="O415" s="195"/>
      <c r="P415" s="195"/>
      <c r="Q415" s="195"/>
      <c r="R415" s="195"/>
      <c r="S415" s="201"/>
    </row>
    <row r="416" spans="1:19" ht="15" hidden="1" x14ac:dyDescent="0.25">
      <c r="A416" s="172"/>
      <c r="B416" s="202" t="s">
        <v>940</v>
      </c>
      <c r="C416" s="203" t="s">
        <v>941</v>
      </c>
      <c r="D416" s="202" t="s">
        <v>707</v>
      </c>
      <c r="E416" s="195"/>
      <c r="F416" s="204"/>
      <c r="G416" s="195"/>
      <c r="H416" s="195"/>
      <c r="I416" s="214"/>
      <c r="J416" s="214"/>
      <c r="K416" s="195"/>
      <c r="L416" s="195"/>
      <c r="M416" s="195"/>
      <c r="N416" s="216"/>
      <c r="O416" s="195"/>
      <c r="P416" s="195"/>
      <c r="Q416" s="195"/>
      <c r="R416" s="195"/>
      <c r="S416" s="201"/>
    </row>
    <row r="417" spans="1:19" ht="15" hidden="1" x14ac:dyDescent="0.25">
      <c r="A417" s="172"/>
      <c r="B417" s="202" t="s">
        <v>942</v>
      </c>
      <c r="C417" s="203" t="s">
        <v>943</v>
      </c>
      <c r="D417" s="202" t="s">
        <v>707</v>
      </c>
      <c r="E417" s="195"/>
      <c r="F417" s="204"/>
      <c r="G417" s="195"/>
      <c r="H417" s="195"/>
      <c r="I417" s="214"/>
      <c r="J417" s="214"/>
      <c r="K417" s="195"/>
      <c r="L417" s="195"/>
      <c r="M417" s="195"/>
      <c r="N417" s="216"/>
      <c r="O417" s="195"/>
      <c r="P417" s="195"/>
      <c r="Q417" s="195"/>
      <c r="R417" s="195"/>
      <c r="S417" s="201"/>
    </row>
    <row r="418" spans="1:19" ht="15" hidden="1" x14ac:dyDescent="0.25">
      <c r="A418" s="172"/>
      <c r="B418" s="202" t="s">
        <v>944</v>
      </c>
      <c r="C418" s="203" t="s">
        <v>945</v>
      </c>
      <c r="D418" s="202" t="s">
        <v>707</v>
      </c>
      <c r="E418" s="195"/>
      <c r="F418" s="204"/>
      <c r="G418" s="195"/>
      <c r="H418" s="195"/>
      <c r="I418" s="214"/>
      <c r="J418" s="214"/>
      <c r="K418" s="195"/>
      <c r="L418" s="195"/>
      <c r="M418" s="195"/>
      <c r="N418" s="216"/>
      <c r="O418" s="195"/>
      <c r="P418" s="195"/>
      <c r="Q418" s="195"/>
      <c r="R418" s="195"/>
      <c r="S418" s="201"/>
    </row>
    <row r="419" spans="1:19" ht="15" hidden="1" x14ac:dyDescent="0.25">
      <c r="A419" s="172"/>
      <c r="B419" s="202" t="s">
        <v>946</v>
      </c>
      <c r="C419" s="203" t="s">
        <v>947</v>
      </c>
      <c r="D419" s="202" t="s">
        <v>707</v>
      </c>
      <c r="E419" s="195"/>
      <c r="F419" s="204"/>
      <c r="G419" s="195"/>
      <c r="H419" s="195"/>
      <c r="I419" s="214"/>
      <c r="J419" s="214"/>
      <c r="K419" s="195"/>
      <c r="L419" s="195"/>
      <c r="M419" s="195"/>
      <c r="N419" s="216"/>
      <c r="O419" s="195"/>
      <c r="P419" s="195"/>
      <c r="Q419" s="195"/>
      <c r="R419" s="195"/>
      <c r="S419" s="201"/>
    </row>
    <row r="420" spans="1:19" ht="15" hidden="1" x14ac:dyDescent="0.25">
      <c r="A420" s="172"/>
      <c r="B420" s="202" t="s">
        <v>948</v>
      </c>
      <c r="C420" s="203" t="s">
        <v>949</v>
      </c>
      <c r="D420" s="202" t="s">
        <v>707</v>
      </c>
      <c r="E420" s="195"/>
      <c r="F420" s="204"/>
      <c r="G420" s="195"/>
      <c r="H420" s="195"/>
      <c r="I420" s="214"/>
      <c r="J420" s="214"/>
      <c r="K420" s="195"/>
      <c r="L420" s="195"/>
      <c r="M420" s="195"/>
      <c r="N420" s="216"/>
      <c r="O420" s="195"/>
      <c r="P420" s="195"/>
      <c r="Q420" s="195"/>
      <c r="R420" s="195"/>
      <c r="S420" s="201"/>
    </row>
    <row r="421" spans="1:19" ht="15" hidden="1" x14ac:dyDescent="0.25">
      <c r="A421" s="172"/>
      <c r="B421" s="202" t="s">
        <v>950</v>
      </c>
      <c r="C421" s="203" t="s">
        <v>951</v>
      </c>
      <c r="D421" s="202" t="s">
        <v>707</v>
      </c>
      <c r="E421" s="195"/>
      <c r="F421" s="204"/>
      <c r="G421" s="195"/>
      <c r="H421" s="195"/>
      <c r="I421" s="214"/>
      <c r="J421" s="214"/>
      <c r="K421" s="195"/>
      <c r="L421" s="195"/>
      <c r="M421" s="195"/>
      <c r="N421" s="216"/>
      <c r="O421" s="195"/>
      <c r="P421" s="195"/>
      <c r="Q421" s="195"/>
      <c r="R421" s="195"/>
      <c r="S421" s="201"/>
    </row>
    <row r="422" spans="1:19" ht="15" hidden="1" x14ac:dyDescent="0.25">
      <c r="A422" s="172"/>
      <c r="B422" s="202" t="s">
        <v>952</v>
      </c>
      <c r="C422" s="203" t="s">
        <v>953</v>
      </c>
      <c r="D422" s="202" t="s">
        <v>707</v>
      </c>
      <c r="E422" s="195"/>
      <c r="F422" s="204"/>
      <c r="G422" s="195"/>
      <c r="H422" s="195"/>
      <c r="I422" s="214"/>
      <c r="J422" s="214"/>
      <c r="K422" s="195"/>
      <c r="L422" s="195"/>
      <c r="M422" s="195"/>
      <c r="N422" s="216"/>
      <c r="O422" s="195"/>
      <c r="P422" s="195"/>
      <c r="Q422" s="195"/>
      <c r="R422" s="195"/>
      <c r="S422" s="201"/>
    </row>
    <row r="423" spans="1:19" ht="15" hidden="1" x14ac:dyDescent="0.25">
      <c r="A423" s="172"/>
      <c r="B423" s="202" t="s">
        <v>954</v>
      </c>
      <c r="C423" s="203" t="s">
        <v>955</v>
      </c>
      <c r="D423" s="202" t="s">
        <v>707</v>
      </c>
      <c r="E423" s="195"/>
      <c r="F423" s="204"/>
      <c r="G423" s="195"/>
      <c r="H423" s="195"/>
      <c r="I423" s="214"/>
      <c r="J423" s="214"/>
      <c r="K423" s="195"/>
      <c r="L423" s="195"/>
      <c r="M423" s="195"/>
      <c r="N423" s="216"/>
      <c r="O423" s="195"/>
      <c r="P423" s="195"/>
      <c r="Q423" s="195"/>
      <c r="R423" s="195"/>
      <c r="S423" s="201"/>
    </row>
    <row r="424" spans="1:19" ht="15" hidden="1" x14ac:dyDescent="0.25">
      <c r="A424" s="172"/>
      <c r="B424" s="202" t="s">
        <v>956</v>
      </c>
      <c r="C424" s="203" t="s">
        <v>957</v>
      </c>
      <c r="D424" s="202" t="s">
        <v>707</v>
      </c>
      <c r="E424" s="195"/>
      <c r="F424" s="204"/>
      <c r="G424" s="195"/>
      <c r="H424" s="195"/>
      <c r="I424" s="214"/>
      <c r="J424" s="214"/>
      <c r="K424" s="195"/>
      <c r="L424" s="195"/>
      <c r="M424" s="195"/>
      <c r="N424" s="216"/>
      <c r="O424" s="195"/>
      <c r="P424" s="195"/>
      <c r="Q424" s="195"/>
      <c r="R424" s="195"/>
      <c r="S424" s="201"/>
    </row>
    <row r="425" spans="1:19" ht="15" hidden="1" x14ac:dyDescent="0.25">
      <c r="A425" s="172"/>
      <c r="B425" s="202" t="s">
        <v>958</v>
      </c>
      <c r="C425" s="203" t="s">
        <v>959</v>
      </c>
      <c r="D425" s="202" t="s">
        <v>707</v>
      </c>
      <c r="E425" s="195"/>
      <c r="F425" s="204"/>
      <c r="G425" s="195"/>
      <c r="H425" s="195"/>
      <c r="I425" s="214"/>
      <c r="J425" s="214"/>
      <c r="K425" s="195"/>
      <c r="L425" s="195"/>
      <c r="M425" s="195"/>
      <c r="N425" s="216"/>
      <c r="O425" s="195"/>
      <c r="P425" s="195"/>
      <c r="Q425" s="195"/>
      <c r="R425" s="195"/>
      <c r="S425" s="201"/>
    </row>
    <row r="426" spans="1:19" ht="15" hidden="1" x14ac:dyDescent="0.25">
      <c r="A426" s="172"/>
      <c r="B426" s="202" t="s">
        <v>960</v>
      </c>
      <c r="C426" s="203" t="s">
        <v>961</v>
      </c>
      <c r="D426" s="202" t="s">
        <v>707</v>
      </c>
      <c r="E426" s="195"/>
      <c r="F426" s="204"/>
      <c r="G426" s="195"/>
      <c r="H426" s="195"/>
      <c r="I426" s="214"/>
      <c r="J426" s="214"/>
      <c r="K426" s="195"/>
      <c r="L426" s="195"/>
      <c r="M426" s="195"/>
      <c r="N426" s="216"/>
      <c r="O426" s="195"/>
      <c r="P426" s="195"/>
      <c r="Q426" s="195"/>
      <c r="R426" s="195"/>
      <c r="S426" s="201"/>
    </row>
    <row r="427" spans="1:19" ht="15" hidden="1" x14ac:dyDescent="0.25">
      <c r="A427" s="172"/>
      <c r="B427" s="202" t="s">
        <v>962</v>
      </c>
      <c r="C427" s="203" t="s">
        <v>963</v>
      </c>
      <c r="D427" s="202" t="s">
        <v>707</v>
      </c>
      <c r="E427" s="195"/>
      <c r="F427" s="204"/>
      <c r="G427" s="195"/>
      <c r="H427" s="195"/>
      <c r="I427" s="214"/>
      <c r="J427" s="214"/>
      <c r="K427" s="195"/>
      <c r="L427" s="195"/>
      <c r="M427" s="195"/>
      <c r="N427" s="216"/>
      <c r="O427" s="195"/>
      <c r="P427" s="195"/>
      <c r="Q427" s="195"/>
      <c r="R427" s="195"/>
      <c r="S427" s="201"/>
    </row>
    <row r="428" spans="1:19" ht="15" hidden="1" x14ac:dyDescent="0.25">
      <c r="A428" s="172"/>
      <c r="B428" s="202" t="s">
        <v>964</v>
      </c>
      <c r="C428" s="203" t="s">
        <v>965</v>
      </c>
      <c r="D428" s="202" t="s">
        <v>707</v>
      </c>
      <c r="E428" s="195"/>
      <c r="F428" s="204"/>
      <c r="G428" s="195"/>
      <c r="H428" s="195"/>
      <c r="I428" s="214"/>
      <c r="J428" s="214"/>
      <c r="K428" s="195"/>
      <c r="L428" s="195"/>
      <c r="M428" s="195"/>
      <c r="N428" s="216"/>
      <c r="O428" s="195"/>
      <c r="P428" s="195"/>
      <c r="Q428" s="195"/>
      <c r="R428" s="195"/>
      <c r="S428" s="201"/>
    </row>
    <row r="429" spans="1:19" ht="15" hidden="1" x14ac:dyDescent="0.25">
      <c r="A429" s="172"/>
      <c r="B429" s="202" t="s">
        <v>966</v>
      </c>
      <c r="C429" s="203" t="s">
        <v>967</v>
      </c>
      <c r="D429" s="202" t="s">
        <v>707</v>
      </c>
      <c r="E429" s="195"/>
      <c r="F429" s="204"/>
      <c r="G429" s="195"/>
      <c r="H429" s="195"/>
      <c r="I429" s="214"/>
      <c r="J429" s="214"/>
      <c r="K429" s="195"/>
      <c r="L429" s="195"/>
      <c r="M429" s="195"/>
      <c r="N429" s="216"/>
      <c r="O429" s="195"/>
      <c r="P429" s="195"/>
      <c r="Q429" s="195"/>
      <c r="R429" s="195"/>
      <c r="S429" s="201"/>
    </row>
    <row r="430" spans="1:19" ht="15" hidden="1" x14ac:dyDescent="0.25">
      <c r="A430" s="172"/>
      <c r="B430" s="202" t="s">
        <v>968</v>
      </c>
      <c r="C430" s="203" t="s">
        <v>969</v>
      </c>
      <c r="D430" s="202" t="s">
        <v>707</v>
      </c>
      <c r="E430" s="195"/>
      <c r="F430" s="204"/>
      <c r="G430" s="195"/>
      <c r="H430" s="195"/>
      <c r="I430" s="214"/>
      <c r="J430" s="214"/>
      <c r="K430" s="195"/>
      <c r="L430" s="195"/>
      <c r="M430" s="195"/>
      <c r="N430" s="216"/>
      <c r="O430" s="195"/>
      <c r="P430" s="195"/>
      <c r="Q430" s="195"/>
      <c r="R430" s="195"/>
      <c r="S430" s="201"/>
    </row>
    <row r="431" spans="1:19" ht="15" hidden="1" x14ac:dyDescent="0.25">
      <c r="A431" s="172"/>
      <c r="B431" s="202" t="s">
        <v>970</v>
      </c>
      <c r="C431" s="203" t="s">
        <v>971</v>
      </c>
      <c r="D431" s="202" t="s">
        <v>707</v>
      </c>
      <c r="E431" s="195"/>
      <c r="F431" s="204"/>
      <c r="G431" s="195"/>
      <c r="H431" s="195"/>
      <c r="I431" s="214"/>
      <c r="J431" s="214"/>
      <c r="K431" s="195"/>
      <c r="L431" s="195"/>
      <c r="M431" s="195"/>
      <c r="N431" s="216"/>
      <c r="O431" s="195"/>
      <c r="P431" s="195"/>
      <c r="Q431" s="195"/>
      <c r="R431" s="195"/>
      <c r="S431" s="201"/>
    </row>
    <row r="432" spans="1:19" ht="15" hidden="1" x14ac:dyDescent="0.25">
      <c r="A432" s="172"/>
      <c r="B432" s="202" t="s">
        <v>972</v>
      </c>
      <c r="C432" s="203" t="s">
        <v>973</v>
      </c>
      <c r="D432" s="202" t="s">
        <v>707</v>
      </c>
      <c r="E432" s="195"/>
      <c r="F432" s="204"/>
      <c r="G432" s="195"/>
      <c r="H432" s="195"/>
      <c r="I432" s="214"/>
      <c r="J432" s="214"/>
      <c r="K432" s="195"/>
      <c r="L432" s="195"/>
      <c r="M432" s="195"/>
      <c r="N432" s="216"/>
      <c r="O432" s="195"/>
      <c r="P432" s="195"/>
      <c r="Q432" s="195"/>
      <c r="R432" s="195"/>
      <c r="S432" s="201"/>
    </row>
    <row r="433" spans="1:19" ht="15" hidden="1" x14ac:dyDescent="0.25">
      <c r="A433" s="172"/>
      <c r="B433" s="202" t="s">
        <v>974</v>
      </c>
      <c r="C433" s="203" t="s">
        <v>975</v>
      </c>
      <c r="D433" s="202" t="s">
        <v>707</v>
      </c>
      <c r="E433" s="195"/>
      <c r="F433" s="204"/>
      <c r="G433" s="195"/>
      <c r="H433" s="195"/>
      <c r="I433" s="214"/>
      <c r="J433" s="214"/>
      <c r="K433" s="195"/>
      <c r="L433" s="195"/>
      <c r="M433" s="195"/>
      <c r="N433" s="216"/>
      <c r="O433" s="195"/>
      <c r="P433" s="195"/>
      <c r="Q433" s="195"/>
      <c r="R433" s="195"/>
      <c r="S433" s="201"/>
    </row>
    <row r="434" spans="1:19" ht="15" hidden="1" x14ac:dyDescent="0.25">
      <c r="A434" s="172"/>
      <c r="B434" s="202" t="s">
        <v>976</v>
      </c>
      <c r="C434" s="203" t="s">
        <v>977</v>
      </c>
      <c r="D434" s="202" t="s">
        <v>707</v>
      </c>
      <c r="E434" s="195"/>
      <c r="F434" s="204"/>
      <c r="G434" s="195"/>
      <c r="H434" s="195"/>
      <c r="I434" s="214"/>
      <c r="J434" s="214"/>
      <c r="K434" s="195"/>
      <c r="L434" s="195"/>
      <c r="M434" s="195"/>
      <c r="N434" s="216"/>
      <c r="O434" s="195"/>
      <c r="P434" s="195"/>
      <c r="Q434" s="195"/>
      <c r="R434" s="195"/>
      <c r="S434" s="201"/>
    </row>
    <row r="435" spans="1:19" ht="15" hidden="1" x14ac:dyDescent="0.25">
      <c r="A435" s="172"/>
      <c r="B435" s="202" t="s">
        <v>978</v>
      </c>
      <c r="C435" s="203" t="s">
        <v>979</v>
      </c>
      <c r="D435" s="202" t="s">
        <v>707</v>
      </c>
      <c r="E435" s="195"/>
      <c r="F435" s="204"/>
      <c r="G435" s="195"/>
      <c r="H435" s="195"/>
      <c r="I435" s="214"/>
      <c r="J435" s="214"/>
      <c r="K435" s="195"/>
      <c r="L435" s="195"/>
      <c r="M435" s="195"/>
      <c r="N435" s="216"/>
      <c r="O435" s="195"/>
      <c r="P435" s="195"/>
      <c r="Q435" s="195"/>
      <c r="R435" s="195"/>
      <c r="S435" s="201"/>
    </row>
    <row r="436" spans="1:19" ht="15" hidden="1" x14ac:dyDescent="0.25">
      <c r="A436" s="172"/>
      <c r="B436" s="202" t="s">
        <v>980</v>
      </c>
      <c r="C436" s="203" t="s">
        <v>981</v>
      </c>
      <c r="D436" s="202" t="s">
        <v>707</v>
      </c>
      <c r="E436" s="195"/>
      <c r="F436" s="204"/>
      <c r="G436" s="195"/>
      <c r="H436" s="195"/>
      <c r="I436" s="214"/>
      <c r="J436" s="214"/>
      <c r="K436" s="195"/>
      <c r="L436" s="195"/>
      <c r="M436" s="195"/>
      <c r="N436" s="216"/>
      <c r="O436" s="195"/>
      <c r="P436" s="195"/>
      <c r="Q436" s="195"/>
      <c r="R436" s="195"/>
      <c r="S436" s="201"/>
    </row>
    <row r="437" spans="1:19" ht="15" hidden="1" x14ac:dyDescent="0.25">
      <c r="A437" s="172"/>
      <c r="B437" s="202" t="s">
        <v>982</v>
      </c>
      <c r="C437" s="203" t="s">
        <v>983</v>
      </c>
      <c r="D437" s="202" t="s">
        <v>707</v>
      </c>
      <c r="E437" s="195"/>
      <c r="F437" s="204"/>
      <c r="G437" s="195"/>
      <c r="H437" s="195"/>
      <c r="I437" s="214"/>
      <c r="J437" s="214"/>
      <c r="K437" s="195"/>
      <c r="L437" s="195"/>
      <c r="M437" s="195"/>
      <c r="N437" s="216"/>
      <c r="O437" s="195"/>
      <c r="P437" s="195"/>
      <c r="Q437" s="195"/>
      <c r="R437" s="195"/>
      <c r="S437" s="201"/>
    </row>
    <row r="438" spans="1:19" ht="15" hidden="1" x14ac:dyDescent="0.25">
      <c r="A438" s="172"/>
      <c r="B438" s="202" t="s">
        <v>984</v>
      </c>
      <c r="C438" s="203" t="s">
        <v>985</v>
      </c>
      <c r="D438" s="202" t="s">
        <v>707</v>
      </c>
      <c r="E438" s="195"/>
      <c r="F438" s="204"/>
      <c r="G438" s="195"/>
      <c r="H438" s="195"/>
      <c r="I438" s="214"/>
      <c r="J438" s="214"/>
      <c r="K438" s="195"/>
      <c r="L438" s="195"/>
      <c r="M438" s="195"/>
      <c r="N438" s="216"/>
      <c r="O438" s="195"/>
      <c r="P438" s="195"/>
      <c r="Q438" s="195"/>
      <c r="R438" s="195"/>
      <c r="S438" s="201"/>
    </row>
    <row r="439" spans="1:19" ht="15" hidden="1" x14ac:dyDescent="0.25">
      <c r="A439" s="172"/>
      <c r="B439" s="202" t="s">
        <v>986</v>
      </c>
      <c r="C439" s="203" t="s">
        <v>987</v>
      </c>
      <c r="D439" s="202" t="s">
        <v>707</v>
      </c>
      <c r="E439" s="195"/>
      <c r="F439" s="204"/>
      <c r="G439" s="195"/>
      <c r="H439" s="195"/>
      <c r="I439" s="214"/>
      <c r="J439" s="214"/>
      <c r="K439" s="195"/>
      <c r="L439" s="195"/>
      <c r="M439" s="195"/>
      <c r="N439" s="216"/>
      <c r="O439" s="195"/>
      <c r="P439" s="195"/>
      <c r="Q439" s="195"/>
      <c r="R439" s="195"/>
      <c r="S439" s="201"/>
    </row>
    <row r="440" spans="1:19" ht="15" hidden="1" x14ac:dyDescent="0.25">
      <c r="A440" s="172"/>
      <c r="B440" s="202" t="s">
        <v>988</v>
      </c>
      <c r="C440" s="203" t="s">
        <v>989</v>
      </c>
      <c r="D440" s="202" t="s">
        <v>707</v>
      </c>
      <c r="E440" s="195"/>
      <c r="F440" s="204"/>
      <c r="G440" s="195"/>
      <c r="H440" s="195"/>
      <c r="I440" s="214"/>
      <c r="J440" s="214"/>
      <c r="K440" s="195"/>
      <c r="L440" s="195"/>
      <c r="M440" s="195"/>
      <c r="N440" s="216"/>
      <c r="O440" s="195"/>
      <c r="P440" s="195"/>
      <c r="Q440" s="195"/>
      <c r="R440" s="195"/>
      <c r="S440" s="201"/>
    </row>
    <row r="441" spans="1:19" ht="15" hidden="1" x14ac:dyDescent="0.25">
      <c r="A441" s="172"/>
      <c r="B441" s="202" t="s">
        <v>990</v>
      </c>
      <c r="C441" s="203" t="s">
        <v>991</v>
      </c>
      <c r="D441" s="202" t="s">
        <v>707</v>
      </c>
      <c r="E441" s="195"/>
      <c r="F441" s="204"/>
      <c r="G441" s="195"/>
      <c r="H441" s="195"/>
      <c r="I441" s="214"/>
      <c r="J441" s="214"/>
      <c r="K441" s="195"/>
      <c r="L441" s="195"/>
      <c r="M441" s="195"/>
      <c r="N441" s="216"/>
      <c r="O441" s="195"/>
      <c r="P441" s="195"/>
      <c r="Q441" s="195"/>
      <c r="R441" s="195"/>
      <c r="S441" s="201"/>
    </row>
    <row r="442" spans="1:19" ht="15" hidden="1" x14ac:dyDescent="0.25">
      <c r="A442" s="172"/>
      <c r="B442" s="202" t="s">
        <v>992</v>
      </c>
      <c r="C442" s="203" t="s">
        <v>993</v>
      </c>
      <c r="D442" s="202" t="s">
        <v>707</v>
      </c>
      <c r="E442" s="195"/>
      <c r="F442" s="204"/>
      <c r="G442" s="195"/>
      <c r="H442" s="195"/>
      <c r="I442" s="214"/>
      <c r="J442" s="214"/>
      <c r="K442" s="195"/>
      <c r="L442" s="195"/>
      <c r="M442" s="195"/>
      <c r="N442" s="216"/>
      <c r="O442" s="195"/>
      <c r="P442" s="195"/>
      <c r="Q442" s="195"/>
      <c r="R442" s="195"/>
      <c r="S442" s="201"/>
    </row>
    <row r="443" spans="1:19" ht="15" hidden="1" x14ac:dyDescent="0.25">
      <c r="A443" s="172"/>
      <c r="B443" s="202" t="s">
        <v>994</v>
      </c>
      <c r="C443" s="203" t="s">
        <v>995</v>
      </c>
      <c r="D443" s="202" t="s">
        <v>707</v>
      </c>
      <c r="E443" s="195"/>
      <c r="F443" s="204"/>
      <c r="G443" s="195"/>
      <c r="H443" s="195"/>
      <c r="I443" s="214"/>
      <c r="J443" s="214"/>
      <c r="K443" s="195"/>
      <c r="L443" s="195"/>
      <c r="M443" s="195"/>
      <c r="N443" s="216"/>
      <c r="O443" s="195"/>
      <c r="P443" s="195"/>
      <c r="Q443" s="195"/>
      <c r="R443" s="195"/>
      <c r="S443" s="201"/>
    </row>
    <row r="444" spans="1:19" ht="15" hidden="1" x14ac:dyDescent="0.25">
      <c r="A444" s="172"/>
      <c r="B444" s="202" t="s">
        <v>996</v>
      </c>
      <c r="C444" s="203" t="s">
        <v>997</v>
      </c>
      <c r="D444" s="202" t="s">
        <v>707</v>
      </c>
      <c r="E444" s="195"/>
      <c r="F444" s="204"/>
      <c r="G444" s="195"/>
      <c r="H444" s="195"/>
      <c r="I444" s="214"/>
      <c r="J444" s="214"/>
      <c r="K444" s="195"/>
      <c r="L444" s="195"/>
      <c r="M444" s="195"/>
      <c r="N444" s="216"/>
      <c r="O444" s="195"/>
      <c r="P444" s="195"/>
      <c r="Q444" s="195"/>
      <c r="R444" s="195"/>
      <c r="S444" s="201"/>
    </row>
    <row r="445" spans="1:19" ht="15" hidden="1" x14ac:dyDescent="0.25">
      <c r="A445" s="172"/>
      <c r="B445" s="202" t="s">
        <v>998</v>
      </c>
      <c r="C445" s="203" t="s">
        <v>999</v>
      </c>
      <c r="D445" s="202" t="s">
        <v>707</v>
      </c>
      <c r="E445" s="195"/>
      <c r="F445" s="204"/>
      <c r="G445" s="195"/>
      <c r="H445" s="195"/>
      <c r="I445" s="214"/>
      <c r="J445" s="214"/>
      <c r="K445" s="195"/>
      <c r="L445" s="195"/>
      <c r="M445" s="195"/>
      <c r="N445" s="216"/>
      <c r="O445" s="195"/>
      <c r="P445" s="195"/>
      <c r="Q445" s="195"/>
      <c r="R445" s="195"/>
      <c r="S445" s="201"/>
    </row>
    <row r="446" spans="1:19" ht="15" hidden="1" x14ac:dyDescent="0.25">
      <c r="A446" s="172"/>
      <c r="B446" s="202" t="s">
        <v>1000</v>
      </c>
      <c r="C446" s="203" t="s">
        <v>1001</v>
      </c>
      <c r="D446" s="202" t="s">
        <v>707</v>
      </c>
      <c r="E446" s="195"/>
      <c r="F446" s="204"/>
      <c r="G446" s="195"/>
      <c r="H446" s="195"/>
      <c r="I446" s="214"/>
      <c r="J446" s="214"/>
      <c r="K446" s="195"/>
      <c r="L446" s="195"/>
      <c r="M446" s="195"/>
      <c r="N446" s="216"/>
      <c r="O446" s="195"/>
      <c r="P446" s="195"/>
      <c r="Q446" s="195"/>
      <c r="R446" s="195"/>
      <c r="S446" s="201"/>
    </row>
    <row r="447" spans="1:19" ht="15" hidden="1" x14ac:dyDescent="0.25">
      <c r="A447" s="172"/>
      <c r="B447" s="202" t="s">
        <v>1002</v>
      </c>
      <c r="C447" s="203" t="s">
        <v>1003</v>
      </c>
      <c r="D447" s="202" t="s">
        <v>707</v>
      </c>
      <c r="E447" s="195"/>
      <c r="F447" s="204"/>
      <c r="G447" s="195"/>
      <c r="H447" s="195"/>
      <c r="I447" s="214"/>
      <c r="J447" s="214"/>
      <c r="K447" s="195"/>
      <c r="L447" s="195"/>
      <c r="M447" s="195"/>
      <c r="N447" s="216"/>
      <c r="O447" s="195"/>
      <c r="P447" s="195"/>
      <c r="Q447" s="195"/>
      <c r="R447" s="195"/>
      <c r="S447" s="201"/>
    </row>
    <row r="448" spans="1:19" ht="15" hidden="1" x14ac:dyDescent="0.25">
      <c r="A448" s="172"/>
      <c r="B448" s="202" t="s">
        <v>1004</v>
      </c>
      <c r="C448" s="203" t="s">
        <v>1005</v>
      </c>
      <c r="D448" s="202" t="s">
        <v>707</v>
      </c>
      <c r="E448" s="195"/>
      <c r="F448" s="204"/>
      <c r="G448" s="195"/>
      <c r="H448" s="195"/>
      <c r="I448" s="214"/>
      <c r="J448" s="214"/>
      <c r="K448" s="195"/>
      <c r="L448" s="195"/>
      <c r="M448" s="195"/>
      <c r="N448" s="216"/>
      <c r="O448" s="195"/>
      <c r="P448" s="195"/>
      <c r="Q448" s="195"/>
      <c r="R448" s="195"/>
      <c r="S448" s="201"/>
    </row>
    <row r="449" spans="1:19" ht="15" hidden="1" x14ac:dyDescent="0.25">
      <c r="A449" s="172"/>
      <c r="B449" s="202" t="s">
        <v>1006</v>
      </c>
      <c r="C449" s="203" t="s">
        <v>1007</v>
      </c>
      <c r="D449" s="202" t="s">
        <v>707</v>
      </c>
      <c r="E449" s="195"/>
      <c r="F449" s="204"/>
      <c r="G449" s="195"/>
      <c r="H449" s="195"/>
      <c r="I449" s="214"/>
      <c r="J449" s="214"/>
      <c r="K449" s="195"/>
      <c r="L449" s="195"/>
      <c r="M449" s="195"/>
      <c r="N449" s="216"/>
      <c r="O449" s="195"/>
      <c r="P449" s="195"/>
      <c r="Q449" s="195"/>
      <c r="R449" s="195"/>
      <c r="S449" s="201"/>
    </row>
    <row r="450" spans="1:19" ht="15" hidden="1" x14ac:dyDescent="0.25">
      <c r="A450" s="172"/>
      <c r="B450" s="202" t="s">
        <v>1008</v>
      </c>
      <c r="C450" s="203" t="s">
        <v>1009</v>
      </c>
      <c r="D450" s="202" t="s">
        <v>707</v>
      </c>
      <c r="E450" s="195"/>
      <c r="F450" s="204"/>
      <c r="G450" s="195"/>
      <c r="H450" s="195"/>
      <c r="I450" s="214"/>
      <c r="J450" s="214"/>
      <c r="K450" s="195"/>
      <c r="L450" s="195"/>
      <c r="M450" s="195"/>
      <c r="N450" s="216"/>
      <c r="O450" s="195"/>
      <c r="P450" s="195"/>
      <c r="Q450" s="195"/>
      <c r="R450" s="195"/>
      <c r="S450" s="201"/>
    </row>
    <row r="451" spans="1:19" ht="15" hidden="1" x14ac:dyDescent="0.25">
      <c r="A451" s="172"/>
      <c r="B451" s="202" t="s">
        <v>1010</v>
      </c>
      <c r="C451" s="203" t="s">
        <v>1011</v>
      </c>
      <c r="D451" s="202" t="s">
        <v>707</v>
      </c>
      <c r="E451" s="195"/>
      <c r="F451" s="204"/>
      <c r="G451" s="195"/>
      <c r="H451" s="195"/>
      <c r="I451" s="214"/>
      <c r="J451" s="214"/>
      <c r="K451" s="195"/>
      <c r="L451" s="195"/>
      <c r="M451" s="195"/>
      <c r="N451" s="216"/>
      <c r="O451" s="195"/>
      <c r="P451" s="195"/>
      <c r="Q451" s="195"/>
      <c r="R451" s="195"/>
      <c r="S451" s="201"/>
    </row>
    <row r="452" spans="1:19" ht="15" hidden="1" x14ac:dyDescent="0.25">
      <c r="A452" s="172"/>
      <c r="B452" s="202" t="s">
        <v>1012</v>
      </c>
      <c r="C452" s="203" t="s">
        <v>1013</v>
      </c>
      <c r="D452" s="202" t="s">
        <v>707</v>
      </c>
      <c r="E452" s="195"/>
      <c r="F452" s="204"/>
      <c r="G452" s="195"/>
      <c r="H452" s="195"/>
      <c r="I452" s="214"/>
      <c r="J452" s="214"/>
      <c r="K452" s="195"/>
      <c r="L452" s="195"/>
      <c r="M452" s="195"/>
      <c r="N452" s="216"/>
      <c r="O452" s="195"/>
      <c r="P452" s="195"/>
      <c r="Q452" s="195"/>
      <c r="R452" s="195"/>
      <c r="S452" s="201"/>
    </row>
    <row r="453" spans="1:19" ht="15" hidden="1" x14ac:dyDescent="0.25">
      <c r="A453" s="172"/>
      <c r="B453" s="202" t="s">
        <v>1014</v>
      </c>
      <c r="C453" s="203" t="s">
        <v>1015</v>
      </c>
      <c r="D453" s="202" t="s">
        <v>707</v>
      </c>
      <c r="E453" s="195"/>
      <c r="F453" s="204"/>
      <c r="G453" s="195"/>
      <c r="H453" s="195"/>
      <c r="I453" s="214"/>
      <c r="J453" s="214"/>
      <c r="K453" s="195"/>
      <c r="L453" s="195"/>
      <c r="M453" s="195"/>
      <c r="N453" s="216"/>
      <c r="O453" s="195"/>
      <c r="P453" s="195"/>
      <c r="Q453" s="195"/>
      <c r="R453" s="195"/>
      <c r="S453" s="201"/>
    </row>
    <row r="454" spans="1:19" ht="15" hidden="1" x14ac:dyDescent="0.25">
      <c r="A454" s="172"/>
      <c r="B454" s="202" t="s">
        <v>1016</v>
      </c>
      <c r="C454" s="203" t="s">
        <v>1017</v>
      </c>
      <c r="D454" s="202" t="s">
        <v>707</v>
      </c>
      <c r="E454" s="195"/>
      <c r="F454" s="204"/>
      <c r="G454" s="195"/>
      <c r="H454" s="195"/>
      <c r="I454" s="214"/>
      <c r="J454" s="214"/>
      <c r="K454" s="195"/>
      <c r="L454" s="195"/>
      <c r="M454" s="195"/>
      <c r="N454" s="216"/>
      <c r="O454" s="195"/>
      <c r="P454" s="195"/>
      <c r="Q454" s="195"/>
      <c r="R454" s="195"/>
      <c r="S454" s="201"/>
    </row>
    <row r="455" spans="1:19" ht="15" hidden="1" x14ac:dyDescent="0.25">
      <c r="A455" s="172"/>
      <c r="B455" s="202" t="s">
        <v>1018</v>
      </c>
      <c r="C455" s="203" t="s">
        <v>1019</v>
      </c>
      <c r="D455" s="202" t="s">
        <v>707</v>
      </c>
      <c r="E455" s="195"/>
      <c r="F455" s="204"/>
      <c r="G455" s="195"/>
      <c r="H455" s="195"/>
      <c r="I455" s="214"/>
      <c r="J455" s="214"/>
      <c r="K455" s="195"/>
      <c r="L455" s="195"/>
      <c r="M455" s="195"/>
      <c r="N455" s="216"/>
      <c r="O455" s="195"/>
      <c r="P455" s="195"/>
      <c r="Q455" s="195"/>
      <c r="R455" s="195"/>
      <c r="S455" s="201"/>
    </row>
    <row r="456" spans="1:19" ht="15" hidden="1" x14ac:dyDescent="0.25">
      <c r="A456" s="172"/>
      <c r="B456" s="202" t="s">
        <v>1020</v>
      </c>
      <c r="C456" s="203" t="s">
        <v>1021</v>
      </c>
      <c r="D456" s="202" t="s">
        <v>707</v>
      </c>
      <c r="E456" s="195"/>
      <c r="F456" s="204"/>
      <c r="G456" s="195"/>
      <c r="H456" s="195"/>
      <c r="I456" s="214"/>
      <c r="J456" s="214"/>
      <c r="K456" s="195"/>
      <c r="L456" s="195"/>
      <c r="M456" s="195"/>
      <c r="N456" s="216"/>
      <c r="O456" s="195"/>
      <c r="P456" s="195"/>
      <c r="Q456" s="195"/>
      <c r="R456" s="195"/>
      <c r="S456" s="201"/>
    </row>
    <row r="457" spans="1:19" ht="15" hidden="1" x14ac:dyDescent="0.25">
      <c r="A457" s="172"/>
      <c r="B457" s="202" t="s">
        <v>1022</v>
      </c>
      <c r="C457" s="203" t="s">
        <v>1023</v>
      </c>
      <c r="D457" s="202" t="s">
        <v>707</v>
      </c>
      <c r="E457" s="195"/>
      <c r="F457" s="204"/>
      <c r="G457" s="195"/>
      <c r="H457" s="195"/>
      <c r="I457" s="214"/>
      <c r="J457" s="214"/>
      <c r="K457" s="195"/>
      <c r="L457" s="195"/>
      <c r="M457" s="195"/>
      <c r="N457" s="216"/>
      <c r="O457" s="195"/>
      <c r="P457" s="195"/>
      <c r="Q457" s="195"/>
      <c r="R457" s="195"/>
      <c r="S457" s="201"/>
    </row>
    <row r="458" spans="1:19" ht="15" hidden="1" x14ac:dyDescent="0.25">
      <c r="A458" s="172"/>
      <c r="B458" s="202" t="s">
        <v>1024</v>
      </c>
      <c r="C458" s="203" t="s">
        <v>1025</v>
      </c>
      <c r="D458" s="202" t="s">
        <v>707</v>
      </c>
      <c r="E458" s="195"/>
      <c r="F458" s="204"/>
      <c r="G458" s="195"/>
      <c r="H458" s="195"/>
      <c r="I458" s="214"/>
      <c r="J458" s="214"/>
      <c r="K458" s="195"/>
      <c r="L458" s="195"/>
      <c r="M458" s="195"/>
      <c r="N458" s="216"/>
      <c r="O458" s="195"/>
      <c r="P458" s="195"/>
      <c r="Q458" s="195"/>
      <c r="R458" s="195"/>
      <c r="S458" s="201"/>
    </row>
    <row r="459" spans="1:19" ht="15" hidden="1" x14ac:dyDescent="0.25">
      <c r="A459" s="172"/>
      <c r="B459" s="202" t="s">
        <v>1026</v>
      </c>
      <c r="C459" s="203" t="s">
        <v>1027</v>
      </c>
      <c r="D459" s="202" t="s">
        <v>707</v>
      </c>
      <c r="E459" s="195"/>
      <c r="F459" s="204"/>
      <c r="G459" s="195"/>
      <c r="H459" s="195"/>
      <c r="I459" s="214"/>
      <c r="J459" s="214"/>
      <c r="K459" s="195"/>
      <c r="L459" s="195"/>
      <c r="M459" s="195"/>
      <c r="N459" s="216"/>
      <c r="O459" s="195"/>
      <c r="P459" s="195"/>
      <c r="Q459" s="195"/>
      <c r="R459" s="195"/>
      <c r="S459" s="201"/>
    </row>
    <row r="460" spans="1:19" ht="15" hidden="1" x14ac:dyDescent="0.25">
      <c r="A460" s="172"/>
      <c r="B460" s="202" t="s">
        <v>1028</v>
      </c>
      <c r="C460" s="203" t="s">
        <v>1029</v>
      </c>
      <c r="D460" s="202" t="s">
        <v>707</v>
      </c>
      <c r="E460" s="195"/>
      <c r="F460" s="204"/>
      <c r="G460" s="195"/>
      <c r="H460" s="195"/>
      <c r="I460" s="214"/>
      <c r="J460" s="214"/>
      <c r="K460" s="195"/>
      <c r="L460" s="195"/>
      <c r="M460" s="195"/>
      <c r="N460" s="216"/>
      <c r="O460" s="195"/>
      <c r="P460" s="195"/>
      <c r="Q460" s="195"/>
      <c r="R460" s="195"/>
      <c r="S460" s="201"/>
    </row>
    <row r="461" spans="1:19" ht="15" hidden="1" x14ac:dyDescent="0.25">
      <c r="A461" s="172"/>
      <c r="B461" s="202" t="s">
        <v>1030</v>
      </c>
      <c r="C461" s="203" t="s">
        <v>1031</v>
      </c>
      <c r="D461" s="202" t="s">
        <v>707</v>
      </c>
      <c r="E461" s="195"/>
      <c r="F461" s="204"/>
      <c r="G461" s="195"/>
      <c r="H461" s="195"/>
      <c r="I461" s="214"/>
      <c r="J461" s="214"/>
      <c r="K461" s="195"/>
      <c r="L461" s="195"/>
      <c r="M461" s="195"/>
      <c r="N461" s="216"/>
      <c r="O461" s="195"/>
      <c r="P461" s="195"/>
      <c r="Q461" s="195"/>
      <c r="R461" s="195"/>
      <c r="S461" s="201"/>
    </row>
    <row r="462" spans="1:19" ht="15" hidden="1" x14ac:dyDescent="0.25">
      <c r="A462" s="172"/>
      <c r="B462" s="202" t="s">
        <v>1032</v>
      </c>
      <c r="C462" s="203" t="s">
        <v>1033</v>
      </c>
      <c r="D462" s="202" t="s">
        <v>707</v>
      </c>
      <c r="E462" s="195"/>
      <c r="F462" s="204"/>
      <c r="G462" s="195"/>
      <c r="H462" s="195"/>
      <c r="I462" s="214"/>
      <c r="J462" s="214"/>
      <c r="K462" s="195"/>
      <c r="L462" s="195"/>
      <c r="M462" s="195"/>
      <c r="N462" s="216"/>
      <c r="O462" s="195"/>
      <c r="P462" s="195"/>
      <c r="Q462" s="195"/>
      <c r="R462" s="195"/>
      <c r="S462" s="201"/>
    </row>
    <row r="463" spans="1:19" ht="15" hidden="1" x14ac:dyDescent="0.25">
      <c r="A463" s="172"/>
      <c r="B463" s="202" t="s">
        <v>1034</v>
      </c>
      <c r="C463" s="203" t="s">
        <v>1035</v>
      </c>
      <c r="D463" s="202" t="s">
        <v>707</v>
      </c>
      <c r="E463" s="195"/>
      <c r="F463" s="204"/>
      <c r="G463" s="195"/>
      <c r="H463" s="195"/>
      <c r="I463" s="214"/>
      <c r="J463" s="214"/>
      <c r="K463" s="195"/>
      <c r="L463" s="195"/>
      <c r="M463" s="195"/>
      <c r="N463" s="216"/>
      <c r="O463" s="195"/>
      <c r="P463" s="195"/>
      <c r="Q463" s="195"/>
      <c r="R463" s="195"/>
      <c r="S463" s="201"/>
    </row>
    <row r="464" spans="1:19" ht="15" hidden="1" x14ac:dyDescent="0.25">
      <c r="A464" s="172"/>
      <c r="B464" s="202" t="s">
        <v>1036</v>
      </c>
      <c r="C464" s="203" t="s">
        <v>1037</v>
      </c>
      <c r="D464" s="202" t="s">
        <v>707</v>
      </c>
      <c r="E464" s="195"/>
      <c r="F464" s="204"/>
      <c r="G464" s="195"/>
      <c r="H464" s="195"/>
      <c r="I464" s="214"/>
      <c r="J464" s="214"/>
      <c r="K464" s="195"/>
      <c r="L464" s="195"/>
      <c r="M464" s="195"/>
      <c r="N464" s="216"/>
      <c r="O464" s="195"/>
      <c r="P464" s="195"/>
      <c r="Q464" s="195"/>
      <c r="R464" s="195"/>
      <c r="S464" s="201"/>
    </row>
    <row r="465" spans="1:19" ht="15" hidden="1" x14ac:dyDescent="0.25">
      <c r="A465" s="172"/>
      <c r="B465" s="202" t="s">
        <v>1038</v>
      </c>
      <c r="C465" s="203" t="s">
        <v>1039</v>
      </c>
      <c r="D465" s="202" t="s">
        <v>707</v>
      </c>
      <c r="E465" s="195"/>
      <c r="F465" s="204"/>
      <c r="G465" s="195"/>
      <c r="H465" s="195"/>
      <c r="I465" s="214"/>
      <c r="J465" s="214"/>
      <c r="K465" s="195"/>
      <c r="L465" s="195"/>
      <c r="M465" s="195"/>
      <c r="N465" s="216"/>
      <c r="O465" s="195"/>
      <c r="P465" s="195"/>
      <c r="Q465" s="195"/>
      <c r="R465" s="195"/>
      <c r="S465" s="201"/>
    </row>
    <row r="466" spans="1:19" ht="15" hidden="1" x14ac:dyDescent="0.25">
      <c r="A466" s="172"/>
      <c r="B466" s="202" t="s">
        <v>1040</v>
      </c>
      <c r="C466" s="203" t="s">
        <v>1041</v>
      </c>
      <c r="D466" s="202" t="s">
        <v>707</v>
      </c>
      <c r="E466" s="195"/>
      <c r="F466" s="204"/>
      <c r="G466" s="195"/>
      <c r="H466" s="195"/>
      <c r="I466" s="214"/>
      <c r="J466" s="214"/>
      <c r="K466" s="195"/>
      <c r="L466" s="195"/>
      <c r="M466" s="195"/>
      <c r="N466" s="216"/>
      <c r="O466" s="195"/>
      <c r="P466" s="195"/>
      <c r="Q466" s="195"/>
      <c r="R466" s="195"/>
      <c r="S466" s="201"/>
    </row>
    <row r="467" spans="1:19" ht="15" hidden="1" x14ac:dyDescent="0.25">
      <c r="A467" s="172"/>
      <c r="B467" s="202" t="s">
        <v>1042</v>
      </c>
      <c r="C467" s="203" t="s">
        <v>1043</v>
      </c>
      <c r="D467" s="202" t="s">
        <v>707</v>
      </c>
      <c r="E467" s="195"/>
      <c r="F467" s="204"/>
      <c r="G467" s="195"/>
      <c r="H467" s="195"/>
      <c r="I467" s="214"/>
      <c r="J467" s="214"/>
      <c r="K467" s="195"/>
      <c r="L467" s="195"/>
      <c r="M467" s="195"/>
      <c r="N467" s="216"/>
      <c r="O467" s="195"/>
      <c r="P467" s="195"/>
      <c r="Q467" s="195"/>
      <c r="R467" s="195"/>
      <c r="S467" s="201"/>
    </row>
    <row r="468" spans="1:19" ht="15" hidden="1" x14ac:dyDescent="0.25">
      <c r="A468" s="172"/>
      <c r="B468" s="202" t="s">
        <v>1044</v>
      </c>
      <c r="C468" s="203" t="s">
        <v>1045</v>
      </c>
      <c r="D468" s="202" t="s">
        <v>707</v>
      </c>
      <c r="E468" s="195"/>
      <c r="F468" s="204"/>
      <c r="G468" s="195"/>
      <c r="H468" s="195"/>
      <c r="I468" s="214"/>
      <c r="J468" s="214"/>
      <c r="K468" s="195"/>
      <c r="L468" s="195"/>
      <c r="M468" s="195"/>
      <c r="N468" s="216"/>
      <c r="O468" s="195"/>
      <c r="P468" s="195"/>
      <c r="Q468" s="195"/>
      <c r="R468" s="195"/>
      <c r="S468" s="201"/>
    </row>
    <row r="469" spans="1:19" ht="15" hidden="1" x14ac:dyDescent="0.25">
      <c r="A469" s="172"/>
      <c r="B469" s="202" t="s">
        <v>1046</v>
      </c>
      <c r="C469" s="203" t="s">
        <v>1047</v>
      </c>
      <c r="D469" s="202" t="s">
        <v>707</v>
      </c>
      <c r="E469" s="195"/>
      <c r="F469" s="204"/>
      <c r="G469" s="195"/>
      <c r="H469" s="195"/>
      <c r="I469" s="214"/>
      <c r="J469" s="214"/>
      <c r="K469" s="195"/>
      <c r="L469" s="195"/>
      <c r="M469" s="195"/>
      <c r="N469" s="216"/>
      <c r="O469" s="195"/>
      <c r="P469" s="195"/>
      <c r="Q469" s="195"/>
      <c r="R469" s="195"/>
      <c r="S469" s="201"/>
    </row>
    <row r="470" spans="1:19" ht="15" hidden="1" x14ac:dyDescent="0.25">
      <c r="A470" s="172"/>
      <c r="B470" s="202" t="s">
        <v>1048</v>
      </c>
      <c r="C470" s="203" t="s">
        <v>1049</v>
      </c>
      <c r="D470" s="202" t="s">
        <v>707</v>
      </c>
      <c r="E470" s="195"/>
      <c r="F470" s="204"/>
      <c r="G470" s="195"/>
      <c r="H470" s="195"/>
      <c r="I470" s="214"/>
      <c r="J470" s="214"/>
      <c r="K470" s="195"/>
      <c r="L470" s="195"/>
      <c r="M470" s="195"/>
      <c r="N470" s="216"/>
      <c r="O470" s="195"/>
      <c r="P470" s="195"/>
      <c r="Q470" s="195"/>
      <c r="R470" s="195"/>
      <c r="S470" s="201"/>
    </row>
    <row r="471" spans="1:19" ht="15" hidden="1" x14ac:dyDescent="0.25">
      <c r="A471" s="172"/>
      <c r="B471" s="202" t="s">
        <v>1050</v>
      </c>
      <c r="C471" s="203" t="s">
        <v>1051</v>
      </c>
      <c r="D471" s="202" t="s">
        <v>707</v>
      </c>
      <c r="E471" s="195"/>
      <c r="F471" s="204"/>
      <c r="G471" s="195"/>
      <c r="H471" s="195"/>
      <c r="I471" s="214"/>
      <c r="J471" s="214"/>
      <c r="K471" s="195"/>
      <c r="L471" s="195"/>
      <c r="M471" s="195"/>
      <c r="N471" s="216"/>
      <c r="O471" s="195"/>
      <c r="P471" s="195"/>
      <c r="Q471" s="195"/>
      <c r="R471" s="195"/>
      <c r="S471" s="201"/>
    </row>
    <row r="472" spans="1:19" ht="15" hidden="1" x14ac:dyDescent="0.25">
      <c r="A472" s="172"/>
      <c r="B472" s="202" t="s">
        <v>1052</v>
      </c>
      <c r="C472" s="203" t="s">
        <v>1053</v>
      </c>
      <c r="D472" s="202" t="s">
        <v>707</v>
      </c>
      <c r="E472" s="195"/>
      <c r="F472" s="204"/>
      <c r="G472" s="195"/>
      <c r="H472" s="195"/>
      <c r="I472" s="214"/>
      <c r="J472" s="214"/>
      <c r="K472" s="195"/>
      <c r="L472" s="195"/>
      <c r="M472" s="195"/>
      <c r="N472" s="216"/>
      <c r="O472" s="195"/>
      <c r="P472" s="195"/>
      <c r="Q472" s="195"/>
      <c r="R472" s="195"/>
      <c r="S472" s="201"/>
    </row>
    <row r="473" spans="1:19" ht="15" hidden="1" x14ac:dyDescent="0.25">
      <c r="A473" s="172"/>
      <c r="B473" s="202" t="s">
        <v>1054</v>
      </c>
      <c r="C473" s="203" t="s">
        <v>1055</v>
      </c>
      <c r="D473" s="202" t="s">
        <v>707</v>
      </c>
      <c r="E473" s="195"/>
      <c r="F473" s="204"/>
      <c r="G473" s="195"/>
      <c r="H473" s="195"/>
      <c r="I473" s="214"/>
      <c r="J473" s="214"/>
      <c r="K473" s="195"/>
      <c r="L473" s="195"/>
      <c r="M473" s="195"/>
      <c r="N473" s="216"/>
      <c r="O473" s="195"/>
      <c r="P473" s="195"/>
      <c r="Q473" s="195"/>
      <c r="R473" s="195"/>
      <c r="S473" s="201"/>
    </row>
    <row r="474" spans="1:19" ht="15" hidden="1" x14ac:dyDescent="0.25">
      <c r="A474" s="172"/>
      <c r="B474" s="202" t="s">
        <v>1056</v>
      </c>
      <c r="C474" s="203" t="s">
        <v>1057</v>
      </c>
      <c r="D474" s="202" t="s">
        <v>707</v>
      </c>
      <c r="E474" s="195"/>
      <c r="F474" s="204"/>
      <c r="G474" s="195"/>
      <c r="H474" s="195"/>
      <c r="I474" s="214"/>
      <c r="J474" s="214"/>
      <c r="K474" s="195"/>
      <c r="L474" s="195"/>
      <c r="M474" s="195"/>
      <c r="N474" s="216"/>
      <c r="O474" s="195"/>
      <c r="P474" s="195"/>
      <c r="Q474" s="195"/>
      <c r="R474" s="195"/>
      <c r="S474" s="201"/>
    </row>
    <row r="475" spans="1:19" ht="15" hidden="1" x14ac:dyDescent="0.25">
      <c r="A475" s="172"/>
      <c r="B475" s="202" t="s">
        <v>1058</v>
      </c>
      <c r="C475" s="203" t="s">
        <v>1059</v>
      </c>
      <c r="D475" s="202" t="s">
        <v>707</v>
      </c>
      <c r="E475" s="195"/>
      <c r="F475" s="204"/>
      <c r="G475" s="195"/>
      <c r="H475" s="195"/>
      <c r="I475" s="214"/>
      <c r="J475" s="214"/>
      <c r="K475" s="195"/>
      <c r="L475" s="195"/>
      <c r="M475" s="195"/>
      <c r="N475" s="216"/>
      <c r="O475" s="195"/>
      <c r="P475" s="195"/>
      <c r="Q475" s="195"/>
      <c r="R475" s="195"/>
      <c r="S475" s="201"/>
    </row>
    <row r="476" spans="1:19" ht="15" hidden="1" x14ac:dyDescent="0.25">
      <c r="A476" s="172"/>
      <c r="B476" s="202" t="s">
        <v>1060</v>
      </c>
      <c r="C476" s="203" t="s">
        <v>1061</v>
      </c>
      <c r="D476" s="202" t="s">
        <v>707</v>
      </c>
      <c r="E476" s="195"/>
      <c r="F476" s="204"/>
      <c r="G476" s="195"/>
      <c r="H476" s="195"/>
      <c r="I476" s="214"/>
      <c r="J476" s="214"/>
      <c r="K476" s="195"/>
      <c r="L476" s="195"/>
      <c r="M476" s="195"/>
      <c r="N476" s="216"/>
      <c r="O476" s="195"/>
      <c r="P476" s="195"/>
      <c r="Q476" s="195"/>
      <c r="R476" s="195"/>
      <c r="S476" s="201"/>
    </row>
    <row r="477" spans="1:19" ht="15" hidden="1" x14ac:dyDescent="0.25">
      <c r="A477" s="172"/>
      <c r="B477" s="202" t="s">
        <v>1062</v>
      </c>
      <c r="C477" s="203" t="s">
        <v>1063</v>
      </c>
      <c r="D477" s="202" t="s">
        <v>707</v>
      </c>
      <c r="E477" s="195"/>
      <c r="F477" s="204"/>
      <c r="G477" s="195"/>
      <c r="H477" s="195"/>
      <c r="I477" s="214"/>
      <c r="J477" s="214"/>
      <c r="K477" s="195"/>
      <c r="L477" s="195"/>
      <c r="M477" s="195"/>
      <c r="N477" s="216"/>
      <c r="O477" s="195"/>
      <c r="P477" s="195"/>
      <c r="Q477" s="195"/>
      <c r="R477" s="195"/>
      <c r="S477" s="201"/>
    </row>
    <row r="478" spans="1:19" ht="15" hidden="1" x14ac:dyDescent="0.25">
      <c r="A478" s="172"/>
      <c r="B478" s="202" t="s">
        <v>1064</v>
      </c>
      <c r="C478" s="203" t="s">
        <v>1065</v>
      </c>
      <c r="D478" s="202" t="s">
        <v>707</v>
      </c>
      <c r="E478" s="195"/>
      <c r="F478" s="204"/>
      <c r="G478" s="195"/>
      <c r="H478" s="195"/>
      <c r="I478" s="214"/>
      <c r="J478" s="214"/>
      <c r="K478" s="195"/>
      <c r="L478" s="195"/>
      <c r="M478" s="195"/>
      <c r="N478" s="216"/>
      <c r="O478" s="195"/>
      <c r="P478" s="195"/>
      <c r="Q478" s="195"/>
      <c r="R478" s="195"/>
      <c r="S478" s="201"/>
    </row>
    <row r="479" spans="1:19" ht="15" hidden="1" x14ac:dyDescent="0.25">
      <c r="A479" s="172"/>
      <c r="B479" s="202" t="s">
        <v>1066</v>
      </c>
      <c r="C479" s="203" t="s">
        <v>1067</v>
      </c>
      <c r="D479" s="202" t="s">
        <v>707</v>
      </c>
      <c r="E479" s="195"/>
      <c r="F479" s="204"/>
      <c r="G479" s="195"/>
      <c r="H479" s="195"/>
      <c r="I479" s="214"/>
      <c r="J479" s="214"/>
      <c r="K479" s="195"/>
      <c r="L479" s="195"/>
      <c r="M479" s="195"/>
      <c r="N479" s="216"/>
      <c r="O479" s="195"/>
      <c r="P479" s="195"/>
      <c r="Q479" s="195"/>
      <c r="R479" s="195"/>
      <c r="S479" s="201"/>
    </row>
    <row r="480" spans="1:19" ht="15" hidden="1" x14ac:dyDescent="0.25">
      <c r="A480" s="172"/>
      <c r="B480" s="202" t="s">
        <v>1068</v>
      </c>
      <c r="C480" s="203" t="s">
        <v>1069</v>
      </c>
      <c r="D480" s="202" t="s">
        <v>707</v>
      </c>
      <c r="E480" s="195"/>
      <c r="F480" s="204"/>
      <c r="G480" s="195"/>
      <c r="H480" s="195"/>
      <c r="I480" s="214"/>
      <c r="J480" s="214"/>
      <c r="K480" s="195"/>
      <c r="L480" s="195"/>
      <c r="M480" s="195"/>
      <c r="N480" s="216"/>
      <c r="O480" s="195"/>
      <c r="P480" s="195"/>
      <c r="Q480" s="195"/>
      <c r="R480" s="195"/>
      <c r="S480" s="201"/>
    </row>
    <row r="481" spans="1:19" ht="15" hidden="1" x14ac:dyDescent="0.25">
      <c r="A481" s="172"/>
      <c r="B481" s="202" t="s">
        <v>1070</v>
      </c>
      <c r="C481" s="203" t="s">
        <v>1071</v>
      </c>
      <c r="D481" s="202" t="s">
        <v>707</v>
      </c>
      <c r="E481" s="195"/>
      <c r="F481" s="204"/>
      <c r="G481" s="195"/>
      <c r="H481" s="195"/>
      <c r="I481" s="214"/>
      <c r="J481" s="214"/>
      <c r="K481" s="195"/>
      <c r="L481" s="195"/>
      <c r="M481" s="195"/>
      <c r="N481" s="216"/>
      <c r="O481" s="195"/>
      <c r="P481" s="195"/>
      <c r="Q481" s="195"/>
      <c r="R481" s="195"/>
      <c r="S481" s="201"/>
    </row>
    <row r="482" spans="1:19" ht="15" hidden="1" x14ac:dyDescent="0.25">
      <c r="A482" s="172"/>
      <c r="B482" s="202" t="s">
        <v>1072</v>
      </c>
      <c r="C482" s="203" t="s">
        <v>1073</v>
      </c>
      <c r="D482" s="202" t="s">
        <v>707</v>
      </c>
      <c r="E482" s="195"/>
      <c r="F482" s="204"/>
      <c r="G482" s="195"/>
      <c r="H482" s="195"/>
      <c r="I482" s="214"/>
      <c r="J482" s="214"/>
      <c r="K482" s="195"/>
      <c r="L482" s="195"/>
      <c r="M482" s="195"/>
      <c r="N482" s="216"/>
      <c r="O482" s="195"/>
      <c r="P482" s="195"/>
      <c r="Q482" s="195"/>
      <c r="R482" s="195"/>
      <c r="S482" s="201"/>
    </row>
    <row r="483" spans="1:19" ht="15" hidden="1" x14ac:dyDescent="0.25">
      <c r="A483" s="172"/>
      <c r="B483" s="202" t="s">
        <v>1074</v>
      </c>
      <c r="C483" s="203" t="s">
        <v>1075</v>
      </c>
      <c r="D483" s="202" t="s">
        <v>707</v>
      </c>
      <c r="E483" s="195"/>
      <c r="F483" s="204"/>
      <c r="G483" s="195"/>
      <c r="H483" s="195"/>
      <c r="I483" s="214"/>
      <c r="J483" s="214"/>
      <c r="K483" s="195"/>
      <c r="L483" s="195"/>
      <c r="M483" s="195"/>
      <c r="N483" s="216"/>
      <c r="O483" s="195"/>
      <c r="P483" s="195"/>
      <c r="Q483" s="195"/>
      <c r="R483" s="195"/>
      <c r="S483" s="201"/>
    </row>
    <row r="484" spans="1:19" ht="15" hidden="1" x14ac:dyDescent="0.25">
      <c r="A484" s="172"/>
      <c r="B484" s="202" t="s">
        <v>1076</v>
      </c>
      <c r="C484" s="203" t="s">
        <v>1077</v>
      </c>
      <c r="D484" s="202" t="s">
        <v>707</v>
      </c>
      <c r="E484" s="195"/>
      <c r="F484" s="204"/>
      <c r="G484" s="195"/>
      <c r="H484" s="195"/>
      <c r="I484" s="214"/>
      <c r="J484" s="214"/>
      <c r="K484" s="195"/>
      <c r="L484" s="195"/>
      <c r="M484" s="195"/>
      <c r="N484" s="216"/>
      <c r="O484" s="195"/>
      <c r="P484" s="195"/>
      <c r="Q484" s="195"/>
      <c r="R484" s="195"/>
      <c r="S484" s="201"/>
    </row>
    <row r="485" spans="1:19" ht="15" hidden="1" x14ac:dyDescent="0.25">
      <c r="A485" s="172"/>
      <c r="B485" s="202" t="s">
        <v>1078</v>
      </c>
      <c r="C485" s="203" t="s">
        <v>1079</v>
      </c>
      <c r="D485" s="202" t="s">
        <v>707</v>
      </c>
      <c r="E485" s="195"/>
      <c r="F485" s="204"/>
      <c r="G485" s="195"/>
      <c r="H485" s="195"/>
      <c r="I485" s="214"/>
      <c r="J485" s="214"/>
      <c r="K485" s="195"/>
      <c r="L485" s="195"/>
      <c r="M485" s="195"/>
      <c r="N485" s="216"/>
      <c r="O485" s="195"/>
      <c r="P485" s="195"/>
      <c r="Q485" s="195"/>
      <c r="R485" s="195"/>
      <c r="S485" s="201"/>
    </row>
    <row r="486" spans="1:19" ht="15" hidden="1" x14ac:dyDescent="0.25">
      <c r="A486" s="172"/>
      <c r="B486" s="202" t="s">
        <v>1080</v>
      </c>
      <c r="C486" s="203" t="s">
        <v>1081</v>
      </c>
      <c r="D486" s="202" t="s">
        <v>707</v>
      </c>
      <c r="E486" s="195"/>
      <c r="F486" s="204"/>
      <c r="G486" s="195"/>
      <c r="H486" s="195"/>
      <c r="I486" s="214"/>
      <c r="J486" s="214"/>
      <c r="K486" s="195"/>
      <c r="L486" s="195"/>
      <c r="M486" s="195"/>
      <c r="N486" s="216"/>
      <c r="O486" s="195"/>
      <c r="P486" s="195"/>
      <c r="Q486" s="195"/>
      <c r="R486" s="195"/>
      <c r="S486" s="201"/>
    </row>
    <row r="487" spans="1:19" ht="15" hidden="1" x14ac:dyDescent="0.25">
      <c r="A487" s="172"/>
      <c r="B487" s="202" t="s">
        <v>1082</v>
      </c>
      <c r="C487" s="203" t="s">
        <v>1083</v>
      </c>
      <c r="D487" s="202" t="s">
        <v>707</v>
      </c>
      <c r="E487" s="195"/>
      <c r="F487" s="204"/>
      <c r="G487" s="195"/>
      <c r="H487" s="195"/>
      <c r="I487" s="214"/>
      <c r="J487" s="214"/>
      <c r="K487" s="195"/>
      <c r="L487" s="195"/>
      <c r="M487" s="195"/>
      <c r="N487" s="216"/>
      <c r="O487" s="195"/>
      <c r="P487" s="195"/>
      <c r="Q487" s="195"/>
      <c r="R487" s="195"/>
      <c r="S487" s="201"/>
    </row>
    <row r="488" spans="1:19" ht="15" hidden="1" x14ac:dyDescent="0.25">
      <c r="A488" s="172"/>
      <c r="B488" s="202" t="s">
        <v>1084</v>
      </c>
      <c r="C488" s="203" t="s">
        <v>1085</v>
      </c>
      <c r="D488" s="202" t="s">
        <v>707</v>
      </c>
      <c r="E488" s="195"/>
      <c r="F488" s="204"/>
      <c r="G488" s="195"/>
      <c r="H488" s="195"/>
      <c r="I488" s="214"/>
      <c r="J488" s="214"/>
      <c r="K488" s="195"/>
      <c r="L488" s="195"/>
      <c r="M488" s="195"/>
      <c r="N488" s="216"/>
      <c r="O488" s="195"/>
      <c r="P488" s="195"/>
      <c r="Q488" s="195"/>
      <c r="R488" s="195"/>
      <c r="S488" s="201"/>
    </row>
    <row r="489" spans="1:19" ht="15" hidden="1" x14ac:dyDescent="0.25">
      <c r="A489" s="172"/>
      <c r="B489" s="202" t="s">
        <v>1086</v>
      </c>
      <c r="C489" s="203" t="s">
        <v>1087</v>
      </c>
      <c r="D489" s="202" t="s">
        <v>707</v>
      </c>
      <c r="E489" s="195"/>
      <c r="F489" s="204"/>
      <c r="G489" s="195"/>
      <c r="H489" s="195"/>
      <c r="I489" s="214"/>
      <c r="J489" s="214"/>
      <c r="K489" s="195"/>
      <c r="L489" s="195"/>
      <c r="M489" s="195"/>
      <c r="N489" s="216"/>
      <c r="O489" s="195"/>
      <c r="P489" s="195"/>
      <c r="Q489" s="195"/>
      <c r="R489" s="195"/>
      <c r="S489" s="201"/>
    </row>
    <row r="490" spans="1:19" ht="15" hidden="1" x14ac:dyDescent="0.25">
      <c r="A490" s="172"/>
      <c r="B490" s="202" t="s">
        <v>1088</v>
      </c>
      <c r="C490" s="203" t="s">
        <v>1089</v>
      </c>
      <c r="D490" s="202" t="s">
        <v>707</v>
      </c>
      <c r="E490" s="195"/>
      <c r="F490" s="204"/>
      <c r="G490" s="195"/>
      <c r="H490" s="195"/>
      <c r="I490" s="214"/>
      <c r="J490" s="214"/>
      <c r="K490" s="195"/>
      <c r="L490" s="195"/>
      <c r="M490" s="195"/>
      <c r="N490" s="216"/>
      <c r="O490" s="195"/>
      <c r="P490" s="195"/>
      <c r="Q490" s="195"/>
      <c r="R490" s="195"/>
      <c r="S490" s="201"/>
    </row>
    <row r="491" spans="1:19" ht="15" hidden="1" x14ac:dyDescent="0.25">
      <c r="A491" s="172"/>
      <c r="B491" s="202" t="s">
        <v>1090</v>
      </c>
      <c r="C491" s="203" t="s">
        <v>1091</v>
      </c>
      <c r="D491" s="202" t="s">
        <v>707</v>
      </c>
      <c r="E491" s="195"/>
      <c r="F491" s="204"/>
      <c r="G491" s="195"/>
      <c r="H491" s="195"/>
      <c r="I491" s="214"/>
      <c r="J491" s="214"/>
      <c r="K491" s="195"/>
      <c r="L491" s="195"/>
      <c r="M491" s="195"/>
      <c r="N491" s="216"/>
      <c r="O491" s="195"/>
      <c r="P491" s="195"/>
      <c r="Q491" s="195"/>
      <c r="R491" s="195"/>
      <c r="S491" s="201"/>
    </row>
    <row r="492" spans="1:19" ht="15" hidden="1" x14ac:dyDescent="0.25">
      <c r="A492" s="172"/>
      <c r="B492" s="202" t="s">
        <v>1092</v>
      </c>
      <c r="C492" s="203" t="s">
        <v>1093</v>
      </c>
      <c r="D492" s="202" t="s">
        <v>707</v>
      </c>
      <c r="E492" s="195"/>
      <c r="F492" s="204"/>
      <c r="G492" s="195"/>
      <c r="H492" s="195"/>
      <c r="I492" s="214"/>
      <c r="J492" s="214"/>
      <c r="K492" s="195"/>
      <c r="L492" s="195"/>
      <c r="M492" s="195"/>
      <c r="N492" s="216"/>
      <c r="O492" s="195"/>
      <c r="P492" s="195"/>
      <c r="Q492" s="195"/>
      <c r="R492" s="195"/>
      <c r="S492" s="201"/>
    </row>
    <row r="493" spans="1:19" ht="15" hidden="1" x14ac:dyDescent="0.25">
      <c r="A493" s="172"/>
      <c r="B493" s="202" t="s">
        <v>1094</v>
      </c>
      <c r="C493" s="203" t="s">
        <v>1095</v>
      </c>
      <c r="D493" s="202" t="s">
        <v>707</v>
      </c>
      <c r="E493" s="195"/>
      <c r="F493" s="204"/>
      <c r="G493" s="195"/>
      <c r="H493" s="195"/>
      <c r="I493" s="214"/>
      <c r="J493" s="214"/>
      <c r="K493" s="195"/>
      <c r="L493" s="195"/>
      <c r="M493" s="195"/>
      <c r="N493" s="216"/>
      <c r="O493" s="195"/>
      <c r="P493" s="195"/>
      <c r="Q493" s="195"/>
      <c r="R493" s="195"/>
      <c r="S493" s="201"/>
    </row>
    <row r="494" spans="1:19" ht="15" hidden="1" x14ac:dyDescent="0.25">
      <c r="A494" s="172"/>
      <c r="B494" s="202" t="s">
        <v>1096</v>
      </c>
      <c r="C494" s="203" t="s">
        <v>1097</v>
      </c>
      <c r="D494" s="202" t="s">
        <v>707</v>
      </c>
      <c r="E494" s="195"/>
      <c r="F494" s="204"/>
      <c r="G494" s="195"/>
      <c r="H494" s="195"/>
      <c r="I494" s="214"/>
      <c r="J494" s="214"/>
      <c r="K494" s="195"/>
      <c r="L494" s="195"/>
      <c r="M494" s="195"/>
      <c r="N494" s="216"/>
      <c r="O494" s="195"/>
      <c r="P494" s="195"/>
      <c r="Q494" s="195"/>
      <c r="R494" s="195"/>
      <c r="S494" s="201"/>
    </row>
    <row r="495" spans="1:19" ht="15" hidden="1" x14ac:dyDescent="0.25">
      <c r="A495" s="172"/>
      <c r="B495" s="202" t="s">
        <v>1098</v>
      </c>
      <c r="C495" s="203" t="s">
        <v>1099</v>
      </c>
      <c r="D495" s="202" t="s">
        <v>707</v>
      </c>
      <c r="E495" s="195"/>
      <c r="F495" s="204"/>
      <c r="G495" s="195"/>
      <c r="H495" s="195"/>
      <c r="I495" s="214"/>
      <c r="J495" s="214"/>
      <c r="K495" s="195"/>
      <c r="L495" s="195"/>
      <c r="M495" s="195"/>
      <c r="N495" s="216"/>
      <c r="O495" s="195"/>
      <c r="P495" s="195"/>
      <c r="Q495" s="195"/>
      <c r="R495" s="195"/>
      <c r="S495" s="201"/>
    </row>
    <row r="496" spans="1:19" ht="15" hidden="1" x14ac:dyDescent="0.25">
      <c r="A496" s="172"/>
      <c r="B496" s="202" t="s">
        <v>1100</v>
      </c>
      <c r="C496" s="203" t="s">
        <v>1101</v>
      </c>
      <c r="D496" s="202" t="s">
        <v>707</v>
      </c>
      <c r="E496" s="195"/>
      <c r="F496" s="204"/>
      <c r="G496" s="195"/>
      <c r="H496" s="195"/>
      <c r="I496" s="214"/>
      <c r="J496" s="214"/>
      <c r="K496" s="195"/>
      <c r="L496" s="195"/>
      <c r="M496" s="195"/>
      <c r="N496" s="216"/>
      <c r="O496" s="195"/>
      <c r="P496" s="195"/>
      <c r="Q496" s="195"/>
      <c r="R496" s="195"/>
      <c r="S496" s="201"/>
    </row>
    <row r="497" spans="1:19" ht="15" hidden="1" x14ac:dyDescent="0.25">
      <c r="A497" s="172"/>
      <c r="B497" s="202" t="s">
        <v>1102</v>
      </c>
      <c r="C497" s="203" t="s">
        <v>1103</v>
      </c>
      <c r="D497" s="202" t="s">
        <v>707</v>
      </c>
      <c r="E497" s="195"/>
      <c r="F497" s="204"/>
      <c r="G497" s="195"/>
      <c r="H497" s="195"/>
      <c r="I497" s="214"/>
      <c r="J497" s="214"/>
      <c r="K497" s="195"/>
      <c r="L497" s="195"/>
      <c r="M497" s="195"/>
      <c r="N497" s="216"/>
      <c r="O497" s="195"/>
      <c r="P497" s="195"/>
      <c r="Q497" s="195"/>
      <c r="R497" s="195"/>
      <c r="S497" s="201"/>
    </row>
    <row r="498" spans="1:19" ht="15" hidden="1" x14ac:dyDescent="0.25">
      <c r="A498" s="172"/>
      <c r="B498" s="202" t="s">
        <v>1104</v>
      </c>
      <c r="C498" s="203" t="s">
        <v>1105</v>
      </c>
      <c r="D498" s="202" t="s">
        <v>707</v>
      </c>
      <c r="E498" s="195"/>
      <c r="F498" s="204"/>
      <c r="G498" s="195"/>
      <c r="H498" s="195"/>
      <c r="I498" s="214"/>
      <c r="J498" s="214"/>
      <c r="K498" s="195"/>
      <c r="L498" s="195"/>
      <c r="M498" s="195"/>
      <c r="N498" s="216"/>
      <c r="O498" s="195"/>
      <c r="P498" s="195"/>
      <c r="Q498" s="195"/>
      <c r="R498" s="195"/>
      <c r="S498" s="201"/>
    </row>
    <row r="499" spans="1:19" ht="15" hidden="1" x14ac:dyDescent="0.25">
      <c r="A499" s="172"/>
      <c r="B499" s="202" t="s">
        <v>1106</v>
      </c>
      <c r="C499" s="203" t="s">
        <v>1107</v>
      </c>
      <c r="D499" s="202" t="s">
        <v>707</v>
      </c>
      <c r="E499" s="195"/>
      <c r="F499" s="204"/>
      <c r="G499" s="195"/>
      <c r="H499" s="195"/>
      <c r="I499" s="214"/>
      <c r="J499" s="214"/>
      <c r="K499" s="195"/>
      <c r="L499" s="195"/>
      <c r="M499" s="195"/>
      <c r="N499" s="216"/>
      <c r="O499" s="195"/>
      <c r="P499" s="195"/>
      <c r="Q499" s="195"/>
      <c r="R499" s="195"/>
      <c r="S499" s="201"/>
    </row>
    <row r="500" spans="1:19" ht="15" hidden="1" x14ac:dyDescent="0.25">
      <c r="A500" s="172"/>
      <c r="B500" s="202" t="s">
        <v>1108</v>
      </c>
      <c r="C500" s="203" t="s">
        <v>1109</v>
      </c>
      <c r="D500" s="202" t="s">
        <v>707</v>
      </c>
      <c r="E500" s="195"/>
      <c r="F500" s="204"/>
      <c r="G500" s="195"/>
      <c r="H500" s="195"/>
      <c r="I500" s="214"/>
      <c r="J500" s="214"/>
      <c r="K500" s="195"/>
      <c r="L500" s="195"/>
      <c r="M500" s="195"/>
      <c r="N500" s="216"/>
      <c r="O500" s="195"/>
      <c r="P500" s="195"/>
      <c r="Q500" s="195"/>
      <c r="R500" s="195"/>
      <c r="S500" s="201"/>
    </row>
    <row r="501" spans="1:19" ht="15" hidden="1" x14ac:dyDescent="0.25">
      <c r="A501" s="172"/>
      <c r="B501" s="202" t="s">
        <v>1110</v>
      </c>
      <c r="C501" s="203" t="s">
        <v>1111</v>
      </c>
      <c r="D501" s="202" t="s">
        <v>707</v>
      </c>
      <c r="E501" s="195"/>
      <c r="F501" s="204"/>
      <c r="G501" s="195"/>
      <c r="H501" s="195"/>
      <c r="I501" s="214"/>
      <c r="J501" s="214"/>
      <c r="K501" s="195"/>
      <c r="L501" s="195"/>
      <c r="M501" s="195"/>
      <c r="N501" s="216"/>
      <c r="O501" s="195"/>
      <c r="P501" s="195"/>
      <c r="Q501" s="195"/>
      <c r="R501" s="195"/>
      <c r="S501" s="201"/>
    </row>
    <row r="502" spans="1:19" ht="15" hidden="1" x14ac:dyDescent="0.25">
      <c r="A502" s="172"/>
      <c r="B502" s="202" t="s">
        <v>1112</v>
      </c>
      <c r="C502" s="203" t="s">
        <v>1113</v>
      </c>
      <c r="D502" s="202" t="s">
        <v>707</v>
      </c>
      <c r="E502" s="195"/>
      <c r="F502" s="204"/>
      <c r="G502" s="195"/>
      <c r="H502" s="195"/>
      <c r="I502" s="214"/>
      <c r="J502" s="214"/>
      <c r="K502" s="195"/>
      <c r="L502" s="195"/>
      <c r="M502" s="195"/>
      <c r="N502" s="216"/>
      <c r="O502" s="195"/>
      <c r="P502" s="195"/>
      <c r="Q502" s="195"/>
      <c r="R502" s="195"/>
      <c r="S502" s="201"/>
    </row>
    <row r="503" spans="1:19" ht="15" hidden="1" x14ac:dyDescent="0.25">
      <c r="A503" s="172"/>
      <c r="B503" s="202" t="s">
        <v>1114</v>
      </c>
      <c r="C503" s="203" t="s">
        <v>1115</v>
      </c>
      <c r="D503" s="202" t="s">
        <v>707</v>
      </c>
      <c r="E503" s="195"/>
      <c r="F503" s="204"/>
      <c r="G503" s="195"/>
      <c r="H503" s="195"/>
      <c r="I503" s="214"/>
      <c r="J503" s="214"/>
      <c r="K503" s="195"/>
      <c r="L503" s="195"/>
      <c r="M503" s="195"/>
      <c r="N503" s="216"/>
      <c r="O503" s="195"/>
      <c r="P503" s="195"/>
      <c r="Q503" s="195"/>
      <c r="R503" s="195"/>
      <c r="S503" s="201"/>
    </row>
    <row r="504" spans="1:19" ht="15" hidden="1" x14ac:dyDescent="0.25">
      <c r="A504" s="172"/>
      <c r="B504" s="202" t="s">
        <v>1116</v>
      </c>
      <c r="C504" s="203" t="s">
        <v>1117</v>
      </c>
      <c r="D504" s="202" t="s">
        <v>707</v>
      </c>
      <c r="E504" s="195"/>
      <c r="F504" s="204"/>
      <c r="G504" s="195"/>
      <c r="H504" s="195"/>
      <c r="I504" s="214"/>
      <c r="J504" s="214"/>
      <c r="K504" s="195"/>
      <c r="L504" s="195"/>
      <c r="M504" s="195"/>
      <c r="N504" s="216"/>
      <c r="O504" s="195"/>
      <c r="P504" s="195"/>
      <c r="Q504" s="195"/>
      <c r="R504" s="195"/>
      <c r="S504" s="201"/>
    </row>
    <row r="505" spans="1:19" ht="15" hidden="1" x14ac:dyDescent="0.25">
      <c r="A505" s="172"/>
      <c r="B505" s="202" t="s">
        <v>1118</v>
      </c>
      <c r="C505" s="203" t="s">
        <v>1119</v>
      </c>
      <c r="D505" s="202" t="s">
        <v>707</v>
      </c>
      <c r="E505" s="195"/>
      <c r="F505" s="204"/>
      <c r="G505" s="195"/>
      <c r="H505" s="195"/>
      <c r="I505" s="214"/>
      <c r="J505" s="214"/>
      <c r="K505" s="195"/>
      <c r="L505" s="195"/>
      <c r="M505" s="195"/>
      <c r="N505" s="216"/>
      <c r="O505" s="195"/>
      <c r="P505" s="195"/>
      <c r="Q505" s="195"/>
      <c r="R505" s="195"/>
      <c r="S505" s="201"/>
    </row>
    <row r="506" spans="1:19" ht="15" hidden="1" x14ac:dyDescent="0.25">
      <c r="A506" s="172"/>
      <c r="B506" s="202" t="s">
        <v>1120</v>
      </c>
      <c r="C506" s="203" t="s">
        <v>1121</v>
      </c>
      <c r="D506" s="202" t="s">
        <v>707</v>
      </c>
      <c r="E506" s="195"/>
      <c r="F506" s="204"/>
      <c r="G506" s="195"/>
      <c r="H506" s="195"/>
      <c r="I506" s="214"/>
      <c r="J506" s="214"/>
      <c r="K506" s="195"/>
      <c r="L506" s="195"/>
      <c r="M506" s="195"/>
      <c r="N506" s="216"/>
      <c r="O506" s="195"/>
      <c r="P506" s="195"/>
      <c r="Q506" s="195"/>
      <c r="R506" s="195"/>
      <c r="S506" s="201"/>
    </row>
    <row r="507" spans="1:19" ht="15" hidden="1" x14ac:dyDescent="0.25">
      <c r="A507" s="172"/>
      <c r="B507" s="202" t="s">
        <v>1122</v>
      </c>
      <c r="C507" s="203" t="s">
        <v>1123</v>
      </c>
      <c r="D507" s="202" t="s">
        <v>707</v>
      </c>
      <c r="E507" s="195"/>
      <c r="F507" s="204"/>
      <c r="G507" s="195"/>
      <c r="H507" s="195"/>
      <c r="I507" s="214"/>
      <c r="J507" s="214"/>
      <c r="K507" s="195"/>
      <c r="L507" s="195"/>
      <c r="M507" s="195"/>
      <c r="N507" s="216"/>
      <c r="O507" s="195"/>
      <c r="P507" s="195"/>
      <c r="Q507" s="195"/>
      <c r="R507" s="195"/>
      <c r="S507" s="201"/>
    </row>
    <row r="508" spans="1:19" ht="15" hidden="1" x14ac:dyDescent="0.25">
      <c r="A508" s="172"/>
      <c r="B508" s="202" t="s">
        <v>1124</v>
      </c>
      <c r="C508" s="203" t="s">
        <v>1125</v>
      </c>
      <c r="D508" s="202" t="s">
        <v>707</v>
      </c>
      <c r="E508" s="195"/>
      <c r="F508" s="204"/>
      <c r="G508" s="195"/>
      <c r="H508" s="195"/>
      <c r="I508" s="214"/>
      <c r="J508" s="214"/>
      <c r="K508" s="195"/>
      <c r="L508" s="195"/>
      <c r="M508" s="195"/>
      <c r="N508" s="216"/>
      <c r="O508" s="195"/>
      <c r="P508" s="195"/>
      <c r="Q508" s="195"/>
      <c r="R508" s="195"/>
      <c r="S508" s="201"/>
    </row>
    <row r="509" spans="1:19" ht="15" hidden="1" x14ac:dyDescent="0.25">
      <c r="A509" s="172"/>
      <c r="B509" s="202" t="s">
        <v>1126</v>
      </c>
      <c r="C509" s="203" t="s">
        <v>1127</v>
      </c>
      <c r="D509" s="202" t="s">
        <v>707</v>
      </c>
      <c r="E509" s="195"/>
      <c r="F509" s="204"/>
      <c r="G509" s="195"/>
      <c r="H509" s="195"/>
      <c r="I509" s="214"/>
      <c r="J509" s="214"/>
      <c r="K509" s="195"/>
      <c r="L509" s="195"/>
      <c r="M509" s="195"/>
      <c r="N509" s="216"/>
      <c r="O509" s="195"/>
      <c r="P509" s="195"/>
      <c r="Q509" s="195"/>
      <c r="R509" s="195"/>
      <c r="S509" s="201"/>
    </row>
    <row r="510" spans="1:19" ht="15" hidden="1" x14ac:dyDescent="0.25">
      <c r="A510" s="172"/>
      <c r="B510" s="202" t="s">
        <v>1128</v>
      </c>
      <c r="C510" s="203" t="s">
        <v>1129</v>
      </c>
      <c r="D510" s="202" t="s">
        <v>707</v>
      </c>
      <c r="E510" s="195"/>
      <c r="F510" s="204"/>
      <c r="G510" s="195"/>
      <c r="H510" s="195"/>
      <c r="I510" s="214"/>
      <c r="J510" s="214"/>
      <c r="K510" s="195"/>
      <c r="L510" s="195"/>
      <c r="M510" s="195"/>
      <c r="N510" s="216"/>
      <c r="O510" s="195"/>
      <c r="P510" s="195"/>
      <c r="Q510" s="195"/>
      <c r="R510" s="195"/>
      <c r="S510" s="201"/>
    </row>
    <row r="511" spans="1:19" ht="15" hidden="1" x14ac:dyDescent="0.25">
      <c r="A511" s="172"/>
      <c r="B511" s="202" t="s">
        <v>1130</v>
      </c>
      <c r="C511" s="203" t="s">
        <v>1131</v>
      </c>
      <c r="D511" s="202" t="s">
        <v>707</v>
      </c>
      <c r="E511" s="195"/>
      <c r="F511" s="204"/>
      <c r="G511" s="195"/>
      <c r="H511" s="195"/>
      <c r="I511" s="214"/>
      <c r="J511" s="214"/>
      <c r="K511" s="195"/>
      <c r="L511" s="195"/>
      <c r="M511" s="195"/>
      <c r="N511" s="216"/>
      <c r="O511" s="195"/>
      <c r="P511" s="195"/>
      <c r="Q511" s="195"/>
      <c r="R511" s="195"/>
      <c r="S511" s="201"/>
    </row>
    <row r="512" spans="1:19" ht="15" hidden="1" x14ac:dyDescent="0.25">
      <c r="A512" s="172"/>
      <c r="B512" s="202" t="s">
        <v>1132</v>
      </c>
      <c r="C512" s="203" t="s">
        <v>1133</v>
      </c>
      <c r="D512" s="202" t="s">
        <v>707</v>
      </c>
      <c r="E512" s="195"/>
      <c r="F512" s="204"/>
      <c r="G512" s="195"/>
      <c r="H512" s="195"/>
      <c r="I512" s="214"/>
      <c r="J512" s="214"/>
      <c r="K512" s="195"/>
      <c r="L512" s="195"/>
      <c r="M512" s="195"/>
      <c r="N512" s="216"/>
      <c r="O512" s="195"/>
      <c r="P512" s="195"/>
      <c r="Q512" s="195"/>
      <c r="R512" s="195"/>
      <c r="S512" s="201"/>
    </row>
    <row r="513" spans="1:19" ht="15" hidden="1" x14ac:dyDescent="0.25">
      <c r="A513" s="172"/>
      <c r="B513" s="202" t="s">
        <v>1134</v>
      </c>
      <c r="C513" s="203" t="s">
        <v>1135</v>
      </c>
      <c r="D513" s="202" t="s">
        <v>707</v>
      </c>
      <c r="E513" s="195"/>
      <c r="F513" s="204"/>
      <c r="G513" s="195"/>
      <c r="H513" s="195"/>
      <c r="I513" s="214"/>
      <c r="J513" s="214"/>
      <c r="K513" s="195"/>
      <c r="L513" s="195"/>
      <c r="M513" s="195"/>
      <c r="N513" s="216"/>
      <c r="O513" s="195"/>
      <c r="P513" s="195"/>
      <c r="Q513" s="195"/>
      <c r="R513" s="195"/>
      <c r="S513" s="201"/>
    </row>
    <row r="514" spans="1:19" ht="15" hidden="1" x14ac:dyDescent="0.25">
      <c r="A514" s="172"/>
      <c r="B514" s="202" t="s">
        <v>1136</v>
      </c>
      <c r="C514" s="203" t="s">
        <v>1137</v>
      </c>
      <c r="D514" s="202" t="s">
        <v>707</v>
      </c>
      <c r="E514" s="195"/>
      <c r="F514" s="204"/>
      <c r="G514" s="195"/>
      <c r="H514" s="195"/>
      <c r="I514" s="214"/>
      <c r="J514" s="214"/>
      <c r="K514" s="195"/>
      <c r="L514" s="195"/>
      <c r="M514" s="195"/>
      <c r="N514" s="216"/>
      <c r="O514" s="195"/>
      <c r="P514" s="195"/>
      <c r="Q514" s="195"/>
      <c r="R514" s="195"/>
      <c r="S514" s="201"/>
    </row>
    <row r="515" spans="1:19" ht="15" hidden="1" x14ac:dyDescent="0.25">
      <c r="A515" s="172"/>
      <c r="B515" s="202" t="s">
        <v>1138</v>
      </c>
      <c r="C515" s="203" t="s">
        <v>1139</v>
      </c>
      <c r="D515" s="202" t="s">
        <v>707</v>
      </c>
      <c r="E515" s="195"/>
      <c r="F515" s="204"/>
      <c r="G515" s="195"/>
      <c r="H515" s="195"/>
      <c r="I515" s="214"/>
      <c r="J515" s="214"/>
      <c r="K515" s="195"/>
      <c r="L515" s="195"/>
      <c r="M515" s="195"/>
      <c r="N515" s="216"/>
      <c r="O515" s="195"/>
      <c r="P515" s="195"/>
      <c r="Q515" s="195"/>
      <c r="R515" s="195"/>
      <c r="S515" s="201"/>
    </row>
    <row r="516" spans="1:19" ht="15" hidden="1" x14ac:dyDescent="0.25">
      <c r="A516" s="172"/>
      <c r="B516" s="202" t="s">
        <v>1140</v>
      </c>
      <c r="C516" s="203" t="s">
        <v>1141</v>
      </c>
      <c r="D516" s="202" t="s">
        <v>707</v>
      </c>
      <c r="E516" s="195"/>
      <c r="F516" s="204"/>
      <c r="G516" s="195"/>
      <c r="H516" s="195"/>
      <c r="I516" s="214"/>
      <c r="J516" s="214"/>
      <c r="K516" s="195"/>
      <c r="L516" s="195"/>
      <c r="M516" s="195"/>
      <c r="N516" s="216"/>
      <c r="O516" s="195"/>
      <c r="P516" s="195"/>
      <c r="Q516" s="195"/>
      <c r="R516" s="195"/>
      <c r="S516" s="201"/>
    </row>
    <row r="517" spans="1:19" ht="15" hidden="1" x14ac:dyDescent="0.25">
      <c r="A517" s="172"/>
      <c r="B517" s="202" t="s">
        <v>1142</v>
      </c>
      <c r="C517" s="203" t="s">
        <v>1143</v>
      </c>
      <c r="D517" s="202" t="s">
        <v>707</v>
      </c>
      <c r="E517" s="195"/>
      <c r="F517" s="204"/>
      <c r="G517" s="195"/>
      <c r="H517" s="195"/>
      <c r="I517" s="214"/>
      <c r="J517" s="214"/>
      <c r="K517" s="195"/>
      <c r="L517" s="195"/>
      <c r="M517" s="195"/>
      <c r="N517" s="216"/>
      <c r="O517" s="195"/>
      <c r="P517" s="195"/>
      <c r="Q517" s="195"/>
      <c r="R517" s="195"/>
      <c r="S517" s="201"/>
    </row>
    <row r="518" spans="1:19" ht="15" hidden="1" x14ac:dyDescent="0.25">
      <c r="A518" s="172"/>
      <c r="B518" s="202" t="s">
        <v>1144</v>
      </c>
      <c r="C518" s="203" t="s">
        <v>1145</v>
      </c>
      <c r="D518" s="202" t="s">
        <v>707</v>
      </c>
      <c r="E518" s="195"/>
      <c r="F518" s="204"/>
      <c r="G518" s="195"/>
      <c r="H518" s="195"/>
      <c r="I518" s="214"/>
      <c r="J518" s="214"/>
      <c r="K518" s="195"/>
      <c r="L518" s="195"/>
      <c r="M518" s="195"/>
      <c r="N518" s="216"/>
      <c r="O518" s="195"/>
      <c r="P518" s="195"/>
      <c r="Q518" s="195"/>
      <c r="R518" s="195"/>
      <c r="S518" s="201"/>
    </row>
    <row r="519" spans="1:19" ht="15" hidden="1" x14ac:dyDescent="0.25">
      <c r="A519" s="172"/>
      <c r="B519" s="202" t="s">
        <v>1146</v>
      </c>
      <c r="C519" s="203" t="s">
        <v>1147</v>
      </c>
      <c r="D519" s="202" t="s">
        <v>707</v>
      </c>
      <c r="E519" s="195"/>
      <c r="F519" s="204"/>
      <c r="G519" s="195"/>
      <c r="H519" s="195"/>
      <c r="I519" s="214"/>
      <c r="J519" s="214"/>
      <c r="K519" s="195"/>
      <c r="L519" s="195"/>
      <c r="M519" s="195"/>
      <c r="N519" s="216"/>
      <c r="O519" s="195"/>
      <c r="P519" s="195"/>
      <c r="Q519" s="195"/>
      <c r="R519" s="195"/>
      <c r="S519" s="201"/>
    </row>
    <row r="520" spans="1:19" ht="15" hidden="1" x14ac:dyDescent="0.25">
      <c r="A520" s="172"/>
      <c r="B520" s="202" t="s">
        <v>1148</v>
      </c>
      <c r="C520" s="203" t="s">
        <v>1149</v>
      </c>
      <c r="D520" s="202" t="s">
        <v>707</v>
      </c>
      <c r="E520" s="195"/>
      <c r="F520" s="204"/>
      <c r="G520" s="195"/>
      <c r="H520" s="195"/>
      <c r="I520" s="214"/>
      <c r="J520" s="214"/>
      <c r="K520" s="195"/>
      <c r="L520" s="195"/>
      <c r="M520" s="195"/>
      <c r="N520" s="216"/>
      <c r="O520" s="195"/>
      <c r="P520" s="195"/>
      <c r="Q520" s="195"/>
      <c r="R520" s="195"/>
      <c r="S520" s="201"/>
    </row>
    <row r="521" spans="1:19" ht="15" hidden="1" x14ac:dyDescent="0.25">
      <c r="A521" s="172"/>
      <c r="B521" s="202" t="s">
        <v>1150</v>
      </c>
      <c r="C521" s="203" t="s">
        <v>1151</v>
      </c>
      <c r="D521" s="202" t="s">
        <v>707</v>
      </c>
      <c r="E521" s="195"/>
      <c r="F521" s="204"/>
      <c r="G521" s="195"/>
      <c r="H521" s="195"/>
      <c r="I521" s="214"/>
      <c r="J521" s="214"/>
      <c r="K521" s="195"/>
      <c r="L521" s="195"/>
      <c r="M521" s="195"/>
      <c r="N521" s="216"/>
      <c r="O521" s="195"/>
      <c r="P521" s="195"/>
      <c r="Q521" s="195"/>
      <c r="R521" s="195"/>
      <c r="S521" s="201"/>
    </row>
    <row r="522" spans="1:19" ht="15" hidden="1" x14ac:dyDescent="0.25">
      <c r="A522" s="172"/>
      <c r="B522" s="202" t="s">
        <v>1152</v>
      </c>
      <c r="C522" s="203" t="s">
        <v>1153</v>
      </c>
      <c r="D522" s="202" t="s">
        <v>707</v>
      </c>
      <c r="E522" s="195"/>
      <c r="F522" s="204"/>
      <c r="G522" s="195"/>
      <c r="H522" s="195"/>
      <c r="I522" s="214"/>
      <c r="J522" s="214"/>
      <c r="K522" s="195"/>
      <c r="L522" s="195"/>
      <c r="M522" s="195"/>
      <c r="N522" s="216"/>
      <c r="O522" s="195"/>
      <c r="P522" s="195"/>
      <c r="Q522" s="195"/>
      <c r="R522" s="195"/>
      <c r="S522" s="201"/>
    </row>
    <row r="523" spans="1:19" ht="15" hidden="1" x14ac:dyDescent="0.25">
      <c r="A523" s="172"/>
      <c r="B523" s="202" t="s">
        <v>1154</v>
      </c>
      <c r="C523" s="203" t="s">
        <v>1155</v>
      </c>
      <c r="D523" s="202" t="s">
        <v>707</v>
      </c>
      <c r="E523" s="195"/>
      <c r="F523" s="204"/>
      <c r="G523" s="195"/>
      <c r="H523" s="195"/>
      <c r="I523" s="214"/>
      <c r="J523" s="214"/>
      <c r="K523" s="195"/>
      <c r="L523" s="195"/>
      <c r="M523" s="195"/>
      <c r="N523" s="216"/>
      <c r="O523" s="195"/>
      <c r="P523" s="195"/>
      <c r="Q523" s="195"/>
      <c r="R523" s="195"/>
      <c r="S523" s="201"/>
    </row>
    <row r="524" spans="1:19" ht="15" hidden="1" x14ac:dyDescent="0.25">
      <c r="A524" s="172"/>
      <c r="B524" s="202" t="s">
        <v>1156</v>
      </c>
      <c r="C524" s="203" t="s">
        <v>1157</v>
      </c>
      <c r="D524" s="202" t="s">
        <v>707</v>
      </c>
      <c r="E524" s="195"/>
      <c r="F524" s="204"/>
      <c r="G524" s="195"/>
      <c r="H524" s="195"/>
      <c r="I524" s="214"/>
      <c r="J524" s="214"/>
      <c r="K524" s="195"/>
      <c r="L524" s="195"/>
      <c r="M524" s="195"/>
      <c r="N524" s="216"/>
      <c r="O524" s="195"/>
      <c r="P524" s="195"/>
      <c r="Q524" s="195"/>
      <c r="R524" s="195"/>
      <c r="S524" s="201"/>
    </row>
    <row r="525" spans="1:19" ht="15" hidden="1" x14ac:dyDescent="0.25">
      <c r="A525" s="172"/>
      <c r="B525" s="202" t="s">
        <v>1158</v>
      </c>
      <c r="C525" s="203" t="s">
        <v>1159</v>
      </c>
      <c r="D525" s="202" t="s">
        <v>707</v>
      </c>
      <c r="E525" s="195"/>
      <c r="F525" s="204"/>
      <c r="G525" s="195"/>
      <c r="H525" s="195"/>
      <c r="I525" s="214"/>
      <c r="J525" s="214"/>
      <c r="K525" s="195"/>
      <c r="L525" s="195"/>
      <c r="M525" s="195"/>
      <c r="N525" s="216"/>
      <c r="O525" s="195"/>
      <c r="P525" s="195"/>
      <c r="Q525" s="195"/>
      <c r="R525" s="195"/>
      <c r="S525" s="201"/>
    </row>
    <row r="526" spans="1:19" ht="15" hidden="1" x14ac:dyDescent="0.25">
      <c r="A526" s="172"/>
      <c r="B526" s="202" t="s">
        <v>1160</v>
      </c>
      <c r="C526" s="203" t="s">
        <v>1161</v>
      </c>
      <c r="D526" s="202" t="s">
        <v>707</v>
      </c>
      <c r="E526" s="195"/>
      <c r="F526" s="204"/>
      <c r="G526" s="195"/>
      <c r="H526" s="195"/>
      <c r="I526" s="214"/>
      <c r="J526" s="214"/>
      <c r="K526" s="195"/>
      <c r="L526" s="195"/>
      <c r="M526" s="195"/>
      <c r="N526" s="216"/>
      <c r="O526" s="195"/>
      <c r="P526" s="195"/>
      <c r="Q526" s="195"/>
      <c r="R526" s="195"/>
      <c r="S526" s="201"/>
    </row>
    <row r="527" spans="1:19" ht="15" hidden="1" x14ac:dyDescent="0.25">
      <c r="A527" s="172"/>
      <c r="B527" s="202" t="s">
        <v>1162</v>
      </c>
      <c r="C527" s="203" t="s">
        <v>1163</v>
      </c>
      <c r="D527" s="202" t="s">
        <v>707</v>
      </c>
      <c r="E527" s="195"/>
      <c r="F527" s="204"/>
      <c r="G527" s="195"/>
      <c r="H527" s="195"/>
      <c r="I527" s="214"/>
      <c r="J527" s="214"/>
      <c r="K527" s="195"/>
      <c r="L527" s="195"/>
      <c r="M527" s="195"/>
      <c r="N527" s="216"/>
      <c r="O527" s="195"/>
      <c r="P527" s="195"/>
      <c r="Q527" s="195"/>
      <c r="R527" s="195"/>
      <c r="S527" s="201"/>
    </row>
    <row r="528" spans="1:19" ht="15" hidden="1" x14ac:dyDescent="0.25">
      <c r="A528" s="172"/>
      <c r="B528" s="202" t="s">
        <v>1164</v>
      </c>
      <c r="C528" s="203" t="s">
        <v>1165</v>
      </c>
      <c r="D528" s="202" t="s">
        <v>707</v>
      </c>
      <c r="E528" s="195"/>
      <c r="F528" s="204"/>
      <c r="G528" s="195"/>
      <c r="H528" s="195"/>
      <c r="I528" s="214"/>
      <c r="J528" s="214"/>
      <c r="K528" s="195"/>
      <c r="L528" s="195"/>
      <c r="M528" s="195"/>
      <c r="N528" s="216"/>
      <c r="O528" s="195"/>
      <c r="P528" s="195"/>
      <c r="Q528" s="195"/>
      <c r="R528" s="195"/>
      <c r="S528" s="201"/>
    </row>
    <row r="529" spans="1:19" ht="15" hidden="1" x14ac:dyDescent="0.25">
      <c r="A529" s="172"/>
      <c r="B529" s="202" t="s">
        <v>1166</v>
      </c>
      <c r="C529" s="203" t="s">
        <v>1167</v>
      </c>
      <c r="D529" s="202" t="s">
        <v>707</v>
      </c>
      <c r="E529" s="195"/>
      <c r="F529" s="204"/>
      <c r="G529" s="195"/>
      <c r="H529" s="195"/>
      <c r="I529" s="214"/>
      <c r="J529" s="214"/>
      <c r="K529" s="195"/>
      <c r="L529" s="195"/>
      <c r="M529" s="195"/>
      <c r="N529" s="216"/>
      <c r="O529" s="195"/>
      <c r="P529" s="195"/>
      <c r="Q529" s="195"/>
      <c r="R529" s="195"/>
      <c r="S529" s="201"/>
    </row>
    <row r="530" spans="1:19" ht="15" hidden="1" x14ac:dyDescent="0.25">
      <c r="A530" s="172"/>
      <c r="B530" s="202" t="s">
        <v>1168</v>
      </c>
      <c r="C530" s="203" t="s">
        <v>1169</v>
      </c>
      <c r="D530" s="202" t="s">
        <v>707</v>
      </c>
      <c r="E530" s="195"/>
      <c r="F530" s="204"/>
      <c r="G530" s="195"/>
      <c r="H530" s="195"/>
      <c r="I530" s="214"/>
      <c r="J530" s="214"/>
      <c r="K530" s="195"/>
      <c r="L530" s="195"/>
      <c r="M530" s="195"/>
      <c r="N530" s="216"/>
      <c r="O530" s="195"/>
      <c r="P530" s="195"/>
      <c r="Q530" s="195"/>
      <c r="R530" s="195"/>
      <c r="S530" s="201"/>
    </row>
    <row r="531" spans="1:19" ht="15" hidden="1" x14ac:dyDescent="0.25">
      <c r="A531" s="172"/>
      <c r="B531" s="202" t="s">
        <v>1170</v>
      </c>
      <c r="C531" s="203" t="s">
        <v>1171</v>
      </c>
      <c r="D531" s="202" t="s">
        <v>707</v>
      </c>
      <c r="E531" s="195"/>
      <c r="F531" s="204"/>
      <c r="G531" s="195"/>
      <c r="H531" s="195"/>
      <c r="I531" s="214"/>
      <c r="J531" s="214"/>
      <c r="K531" s="195"/>
      <c r="L531" s="195"/>
      <c r="M531" s="195"/>
      <c r="N531" s="216"/>
      <c r="O531" s="195"/>
      <c r="P531" s="195"/>
      <c r="Q531" s="195"/>
      <c r="R531" s="195"/>
      <c r="S531" s="201"/>
    </row>
    <row r="532" spans="1:19" ht="15" hidden="1" x14ac:dyDescent="0.25">
      <c r="A532" s="172"/>
      <c r="B532" s="202" t="s">
        <v>1172</v>
      </c>
      <c r="C532" s="203" t="s">
        <v>1173</v>
      </c>
      <c r="D532" s="202" t="s">
        <v>707</v>
      </c>
      <c r="E532" s="195"/>
      <c r="F532" s="204"/>
      <c r="G532" s="195"/>
      <c r="H532" s="195"/>
      <c r="I532" s="214"/>
      <c r="J532" s="214"/>
      <c r="K532" s="195"/>
      <c r="L532" s="195"/>
      <c r="M532" s="195"/>
      <c r="N532" s="216"/>
      <c r="O532" s="195"/>
      <c r="P532" s="195"/>
      <c r="Q532" s="195"/>
      <c r="R532" s="195"/>
      <c r="S532" s="201"/>
    </row>
    <row r="533" spans="1:19" ht="15" hidden="1" x14ac:dyDescent="0.25">
      <c r="A533" s="172"/>
      <c r="B533" s="202" t="s">
        <v>1174</v>
      </c>
      <c r="C533" s="203" t="s">
        <v>1175</v>
      </c>
      <c r="D533" s="202" t="s">
        <v>707</v>
      </c>
      <c r="E533" s="195"/>
      <c r="F533" s="204"/>
      <c r="G533" s="195"/>
      <c r="H533" s="195"/>
      <c r="I533" s="214"/>
      <c r="J533" s="214"/>
      <c r="K533" s="195"/>
      <c r="L533" s="195"/>
      <c r="M533" s="195"/>
      <c r="N533" s="216"/>
      <c r="O533" s="195"/>
      <c r="P533" s="195"/>
      <c r="Q533" s="195"/>
      <c r="R533" s="195"/>
      <c r="S533" s="201"/>
    </row>
    <row r="534" spans="1:19" ht="15" hidden="1" x14ac:dyDescent="0.25">
      <c r="A534" s="172"/>
      <c r="B534" s="202" t="s">
        <v>1176</v>
      </c>
      <c r="C534" s="203" t="s">
        <v>1177</v>
      </c>
      <c r="D534" s="202" t="s">
        <v>255</v>
      </c>
      <c r="E534" s="195"/>
      <c r="F534" s="204"/>
      <c r="G534" s="195"/>
      <c r="H534" s="195"/>
      <c r="I534" s="214"/>
      <c r="J534" s="214"/>
      <c r="K534" s="195"/>
      <c r="L534" s="195"/>
      <c r="M534" s="195"/>
      <c r="N534" s="216"/>
      <c r="O534" s="195"/>
      <c r="P534" s="195"/>
      <c r="Q534" s="195"/>
      <c r="R534" s="195"/>
      <c r="S534" s="201"/>
    </row>
    <row r="535" spans="1:19" ht="15" hidden="1" x14ac:dyDescent="0.25">
      <c r="A535" s="172"/>
      <c r="B535" s="202" t="s">
        <v>1178</v>
      </c>
      <c r="C535" s="203" t="s">
        <v>1179</v>
      </c>
      <c r="D535" s="202" t="s">
        <v>707</v>
      </c>
      <c r="E535" s="195"/>
      <c r="F535" s="204"/>
      <c r="G535" s="195"/>
      <c r="H535" s="195"/>
      <c r="I535" s="214"/>
      <c r="J535" s="214"/>
      <c r="K535" s="195"/>
      <c r="L535" s="195"/>
      <c r="M535" s="195"/>
      <c r="N535" s="216"/>
      <c r="O535" s="195"/>
      <c r="P535" s="195"/>
      <c r="Q535" s="195"/>
      <c r="R535" s="195"/>
      <c r="S535" s="201"/>
    </row>
    <row r="536" spans="1:19" ht="15" hidden="1" x14ac:dyDescent="0.25">
      <c r="A536" s="172"/>
      <c r="B536" s="202" t="s">
        <v>1180</v>
      </c>
      <c r="C536" s="203" t="s">
        <v>1181</v>
      </c>
      <c r="D536" s="202" t="s">
        <v>707</v>
      </c>
      <c r="E536" s="195"/>
      <c r="F536" s="204"/>
      <c r="G536" s="195"/>
      <c r="H536" s="195"/>
      <c r="I536" s="214"/>
      <c r="J536" s="214"/>
      <c r="K536" s="195"/>
      <c r="L536" s="195"/>
      <c r="M536" s="195"/>
      <c r="N536" s="216"/>
      <c r="O536" s="195"/>
      <c r="P536" s="195"/>
      <c r="Q536" s="195"/>
      <c r="R536" s="195"/>
      <c r="S536" s="201"/>
    </row>
    <row r="537" spans="1:19" ht="15" hidden="1" x14ac:dyDescent="0.25">
      <c r="A537" s="172"/>
      <c r="B537" s="202" t="s">
        <v>1182</v>
      </c>
      <c r="C537" s="203" t="s">
        <v>1183</v>
      </c>
      <c r="D537" s="202" t="s">
        <v>707</v>
      </c>
      <c r="E537" s="195"/>
      <c r="F537" s="204"/>
      <c r="G537" s="195"/>
      <c r="H537" s="195"/>
      <c r="I537" s="214"/>
      <c r="J537" s="214"/>
      <c r="K537" s="195"/>
      <c r="L537" s="195"/>
      <c r="M537" s="195"/>
      <c r="N537" s="216"/>
      <c r="O537" s="195"/>
      <c r="P537" s="195"/>
      <c r="Q537" s="195"/>
      <c r="R537" s="195"/>
      <c r="S537" s="201"/>
    </row>
    <row r="538" spans="1:19" ht="15" hidden="1" x14ac:dyDescent="0.25">
      <c r="A538" s="172"/>
      <c r="B538" s="202" t="s">
        <v>1184</v>
      </c>
      <c r="C538" s="203" t="s">
        <v>1185</v>
      </c>
      <c r="D538" s="202" t="s">
        <v>707</v>
      </c>
      <c r="E538" s="195"/>
      <c r="F538" s="204"/>
      <c r="G538" s="195"/>
      <c r="H538" s="195"/>
      <c r="I538" s="214"/>
      <c r="J538" s="214"/>
      <c r="K538" s="195"/>
      <c r="L538" s="195"/>
      <c r="M538" s="195"/>
      <c r="N538" s="216"/>
      <c r="O538" s="195"/>
      <c r="P538" s="195"/>
      <c r="Q538" s="195"/>
      <c r="R538" s="195"/>
      <c r="S538" s="201"/>
    </row>
    <row r="539" spans="1:19" ht="15" hidden="1" x14ac:dyDescent="0.25">
      <c r="A539" s="172"/>
      <c r="B539" s="202" t="s">
        <v>1186</v>
      </c>
      <c r="C539" s="203" t="s">
        <v>1187</v>
      </c>
      <c r="D539" s="202" t="s">
        <v>707</v>
      </c>
      <c r="E539" s="195"/>
      <c r="F539" s="204"/>
      <c r="G539" s="195"/>
      <c r="H539" s="195"/>
      <c r="I539" s="214"/>
      <c r="J539" s="214"/>
      <c r="K539" s="195"/>
      <c r="L539" s="195"/>
      <c r="M539" s="195"/>
      <c r="N539" s="216"/>
      <c r="O539" s="195"/>
      <c r="P539" s="195"/>
      <c r="Q539" s="195"/>
      <c r="R539" s="195"/>
      <c r="S539" s="201"/>
    </row>
    <row r="540" spans="1:19" ht="15" hidden="1" x14ac:dyDescent="0.25">
      <c r="A540" s="172"/>
      <c r="B540" s="202" t="s">
        <v>1188</v>
      </c>
      <c r="C540" s="203" t="s">
        <v>1189</v>
      </c>
      <c r="D540" s="202" t="s">
        <v>707</v>
      </c>
      <c r="E540" s="195"/>
      <c r="F540" s="204"/>
      <c r="G540" s="195"/>
      <c r="H540" s="195"/>
      <c r="I540" s="214"/>
      <c r="J540" s="214"/>
      <c r="K540" s="195"/>
      <c r="L540" s="195"/>
      <c r="M540" s="195"/>
      <c r="N540" s="216"/>
      <c r="O540" s="195"/>
      <c r="P540" s="195"/>
      <c r="Q540" s="195"/>
      <c r="R540" s="195"/>
      <c r="S540" s="201"/>
    </row>
    <row r="541" spans="1:19" ht="15" hidden="1" x14ac:dyDescent="0.25">
      <c r="A541" s="172"/>
      <c r="B541" s="202" t="s">
        <v>1190</v>
      </c>
      <c r="C541" s="203" t="s">
        <v>1191</v>
      </c>
      <c r="D541" s="202" t="s">
        <v>707</v>
      </c>
      <c r="E541" s="195"/>
      <c r="F541" s="204"/>
      <c r="G541" s="195"/>
      <c r="H541" s="195"/>
      <c r="I541" s="214"/>
      <c r="J541" s="214"/>
      <c r="K541" s="195"/>
      <c r="L541" s="195"/>
      <c r="M541" s="195"/>
      <c r="N541" s="216"/>
      <c r="O541" s="195"/>
      <c r="P541" s="195"/>
      <c r="Q541" s="195"/>
      <c r="R541" s="195"/>
      <c r="S541" s="201"/>
    </row>
    <row r="542" spans="1:19" ht="15" hidden="1" x14ac:dyDescent="0.25">
      <c r="A542" s="172"/>
      <c r="B542" s="202" t="s">
        <v>1192</v>
      </c>
      <c r="C542" s="203" t="s">
        <v>1193</v>
      </c>
      <c r="D542" s="202" t="s">
        <v>707</v>
      </c>
      <c r="E542" s="195"/>
      <c r="F542" s="204"/>
      <c r="G542" s="195"/>
      <c r="H542" s="195"/>
      <c r="I542" s="214"/>
      <c r="J542" s="214"/>
      <c r="K542" s="195"/>
      <c r="L542" s="195"/>
      <c r="M542" s="195"/>
      <c r="N542" s="216"/>
      <c r="O542" s="195"/>
      <c r="P542" s="195"/>
      <c r="Q542" s="195"/>
      <c r="R542" s="195"/>
      <c r="S542" s="201"/>
    </row>
    <row r="543" spans="1:19" ht="15" hidden="1" x14ac:dyDescent="0.25">
      <c r="A543" s="172"/>
      <c r="B543" s="202" t="s">
        <v>1194</v>
      </c>
      <c r="C543" s="203" t="s">
        <v>1195</v>
      </c>
      <c r="D543" s="202" t="s">
        <v>707</v>
      </c>
      <c r="E543" s="195"/>
      <c r="F543" s="204"/>
      <c r="G543" s="195"/>
      <c r="H543" s="195"/>
      <c r="I543" s="214"/>
      <c r="J543" s="214"/>
      <c r="K543" s="195"/>
      <c r="L543" s="195"/>
      <c r="M543" s="195"/>
      <c r="N543" s="216"/>
      <c r="O543" s="195"/>
      <c r="P543" s="195"/>
      <c r="Q543" s="195"/>
      <c r="R543" s="195"/>
      <c r="S543" s="201"/>
    </row>
    <row r="544" spans="1:19" ht="15" hidden="1" x14ac:dyDescent="0.25">
      <c r="A544" s="172"/>
      <c r="B544" s="202" t="s">
        <v>1196</v>
      </c>
      <c r="C544" s="203" t="s">
        <v>1197</v>
      </c>
      <c r="D544" s="202" t="s">
        <v>707</v>
      </c>
      <c r="E544" s="195"/>
      <c r="F544" s="204"/>
      <c r="G544" s="195"/>
      <c r="H544" s="195"/>
      <c r="I544" s="214"/>
      <c r="J544" s="214"/>
      <c r="K544" s="195"/>
      <c r="L544" s="195"/>
      <c r="M544" s="195"/>
      <c r="N544" s="216"/>
      <c r="O544" s="195"/>
      <c r="P544" s="195"/>
      <c r="Q544" s="195"/>
      <c r="R544" s="195"/>
      <c r="S544" s="201"/>
    </row>
    <row r="545" spans="1:19" ht="15" hidden="1" x14ac:dyDescent="0.25">
      <c r="A545" s="172"/>
      <c r="B545" s="202" t="s">
        <v>1198</v>
      </c>
      <c r="C545" s="203" t="s">
        <v>1199</v>
      </c>
      <c r="D545" s="202" t="s">
        <v>707</v>
      </c>
      <c r="E545" s="195"/>
      <c r="F545" s="204"/>
      <c r="G545" s="195"/>
      <c r="H545" s="195"/>
      <c r="I545" s="214"/>
      <c r="J545" s="214"/>
      <c r="K545" s="195"/>
      <c r="L545" s="195"/>
      <c r="M545" s="195"/>
      <c r="N545" s="216"/>
      <c r="O545" s="195"/>
      <c r="P545" s="195"/>
      <c r="Q545" s="195"/>
      <c r="R545" s="195"/>
      <c r="S545" s="201"/>
    </row>
    <row r="546" spans="1:19" ht="15" hidden="1" x14ac:dyDescent="0.25">
      <c r="A546" s="172"/>
      <c r="B546" s="202" t="s">
        <v>1200</v>
      </c>
      <c r="C546" s="203" t="s">
        <v>1201</v>
      </c>
      <c r="D546" s="202" t="s">
        <v>707</v>
      </c>
      <c r="E546" s="195"/>
      <c r="F546" s="204"/>
      <c r="G546" s="195"/>
      <c r="H546" s="195"/>
      <c r="I546" s="214"/>
      <c r="J546" s="214"/>
      <c r="K546" s="195"/>
      <c r="L546" s="195"/>
      <c r="M546" s="195"/>
      <c r="N546" s="216"/>
      <c r="O546" s="195"/>
      <c r="P546" s="195"/>
      <c r="Q546" s="195"/>
      <c r="R546" s="195"/>
      <c r="S546" s="201"/>
    </row>
    <row r="547" spans="1:19" ht="15" hidden="1" x14ac:dyDescent="0.25">
      <c r="A547" s="172"/>
      <c r="B547" s="202" t="s">
        <v>1202</v>
      </c>
      <c r="C547" s="203" t="s">
        <v>1203</v>
      </c>
      <c r="D547" s="202" t="s">
        <v>707</v>
      </c>
      <c r="E547" s="195"/>
      <c r="F547" s="204"/>
      <c r="G547" s="195"/>
      <c r="H547" s="195"/>
      <c r="I547" s="214"/>
      <c r="J547" s="214"/>
      <c r="K547" s="195"/>
      <c r="L547" s="195"/>
      <c r="M547" s="195"/>
      <c r="N547" s="216"/>
      <c r="O547" s="195"/>
      <c r="P547" s="195"/>
      <c r="Q547" s="195"/>
      <c r="R547" s="195"/>
      <c r="S547" s="201"/>
    </row>
    <row r="548" spans="1:19" ht="15" hidden="1" x14ac:dyDescent="0.25">
      <c r="A548" s="172"/>
      <c r="B548" s="202" t="s">
        <v>1204</v>
      </c>
      <c r="C548" s="203" t="s">
        <v>1205</v>
      </c>
      <c r="D548" s="202" t="s">
        <v>707</v>
      </c>
      <c r="E548" s="195"/>
      <c r="F548" s="204"/>
      <c r="G548" s="195"/>
      <c r="H548" s="195"/>
      <c r="I548" s="214"/>
      <c r="J548" s="214"/>
      <c r="K548" s="195"/>
      <c r="L548" s="195"/>
      <c r="M548" s="195"/>
      <c r="N548" s="216"/>
      <c r="O548" s="195"/>
      <c r="P548" s="195"/>
      <c r="Q548" s="195"/>
      <c r="R548" s="195"/>
      <c r="S548" s="201"/>
    </row>
    <row r="549" spans="1:19" ht="15" hidden="1" x14ac:dyDescent="0.25">
      <c r="A549" s="172"/>
      <c r="B549" s="202" t="s">
        <v>1206</v>
      </c>
      <c r="C549" s="203" t="s">
        <v>1207</v>
      </c>
      <c r="D549" s="202" t="s">
        <v>707</v>
      </c>
      <c r="E549" s="195"/>
      <c r="F549" s="204"/>
      <c r="G549" s="195"/>
      <c r="H549" s="195"/>
      <c r="I549" s="214"/>
      <c r="J549" s="214"/>
      <c r="K549" s="195"/>
      <c r="L549" s="195"/>
      <c r="M549" s="195"/>
      <c r="N549" s="216"/>
      <c r="O549" s="195"/>
      <c r="P549" s="195"/>
      <c r="Q549" s="195"/>
      <c r="R549" s="195"/>
      <c r="S549" s="201"/>
    </row>
    <row r="550" spans="1:19" ht="15" hidden="1" x14ac:dyDescent="0.25">
      <c r="B550" s="202" t="s">
        <v>1208</v>
      </c>
      <c r="C550" s="203" t="s">
        <v>1209</v>
      </c>
      <c r="D550" s="202" t="s">
        <v>1210</v>
      </c>
    </row>
    <row r="551" spans="1:19" ht="15" hidden="1" x14ac:dyDescent="0.25">
      <c r="B551" s="202" t="s">
        <v>1211</v>
      </c>
      <c r="C551" s="203" t="s">
        <v>1212</v>
      </c>
      <c r="D551" s="202" t="s">
        <v>1213</v>
      </c>
    </row>
    <row r="552" spans="1:19" ht="15" hidden="1" x14ac:dyDescent="0.25">
      <c r="A552" s="172"/>
      <c r="B552" s="202" t="s">
        <v>1214</v>
      </c>
      <c r="C552" s="203" t="s">
        <v>1215</v>
      </c>
      <c r="D552" s="202" t="s">
        <v>1216</v>
      </c>
      <c r="E552" s="195"/>
      <c r="F552" s="204"/>
      <c r="G552" s="195"/>
      <c r="H552" s="195"/>
      <c r="I552" s="214"/>
      <c r="J552" s="214"/>
      <c r="K552" s="195"/>
      <c r="L552" s="195"/>
      <c r="M552" s="195"/>
      <c r="N552" s="216"/>
      <c r="O552" s="195"/>
      <c r="P552" s="195"/>
      <c r="Q552" s="195"/>
      <c r="R552" s="195"/>
      <c r="S552" s="201"/>
    </row>
    <row r="553" spans="1:19" ht="15" hidden="1" x14ac:dyDescent="0.25">
      <c r="A553" s="172"/>
      <c r="B553" s="202" t="s">
        <v>1217</v>
      </c>
      <c r="C553" s="203" t="s">
        <v>1218</v>
      </c>
      <c r="D553" s="202" t="s">
        <v>1219</v>
      </c>
      <c r="E553" s="195"/>
      <c r="F553" s="204"/>
      <c r="G553" s="195"/>
      <c r="H553" s="195"/>
      <c r="I553" s="214"/>
      <c r="J553" s="214"/>
      <c r="K553" s="195"/>
      <c r="L553" s="195"/>
      <c r="M553" s="195"/>
      <c r="N553" s="216"/>
      <c r="O553" s="195"/>
      <c r="P553" s="195"/>
      <c r="Q553" s="195"/>
      <c r="R553" s="195"/>
      <c r="S553" s="201"/>
    </row>
    <row r="554" spans="1:19" ht="15" hidden="1" x14ac:dyDescent="0.25">
      <c r="A554" s="172"/>
      <c r="B554" s="202" t="s">
        <v>1220</v>
      </c>
      <c r="C554" s="203" t="s">
        <v>1221</v>
      </c>
      <c r="D554" s="202" t="s">
        <v>1222</v>
      </c>
      <c r="E554" s="195"/>
      <c r="F554" s="204"/>
      <c r="G554" s="195"/>
      <c r="H554" s="195"/>
      <c r="I554" s="214"/>
      <c r="J554" s="214"/>
      <c r="K554" s="195"/>
      <c r="L554" s="195"/>
      <c r="M554" s="195"/>
      <c r="N554" s="216"/>
      <c r="O554" s="195"/>
      <c r="P554" s="195"/>
      <c r="Q554" s="195"/>
      <c r="R554" s="195"/>
      <c r="S554" s="201"/>
    </row>
    <row r="555" spans="1:19" ht="15" hidden="1" x14ac:dyDescent="0.25">
      <c r="A555" s="172"/>
      <c r="B555" s="202" t="s">
        <v>1223</v>
      </c>
      <c r="C555" s="203" t="s">
        <v>1224</v>
      </c>
      <c r="D555" s="202" t="s">
        <v>1225</v>
      </c>
      <c r="E555" s="195"/>
      <c r="F555" s="204"/>
      <c r="G555" s="195"/>
      <c r="H555" s="195"/>
      <c r="I555" s="214"/>
      <c r="J555" s="214"/>
      <c r="K555" s="195"/>
      <c r="L555" s="195"/>
      <c r="M555" s="195"/>
      <c r="N555" s="216"/>
      <c r="O555" s="195"/>
      <c r="P555" s="195"/>
      <c r="Q555" s="195"/>
      <c r="R555" s="195"/>
      <c r="S555" s="201"/>
    </row>
    <row r="556" spans="1:19" ht="15" hidden="1" x14ac:dyDescent="0.25">
      <c r="A556" s="172"/>
      <c r="B556" s="202" t="s">
        <v>1226</v>
      </c>
      <c r="C556" s="203" t="s">
        <v>1227</v>
      </c>
      <c r="D556" s="202" t="s">
        <v>1225</v>
      </c>
      <c r="E556" s="195"/>
      <c r="F556" s="204"/>
      <c r="G556" s="195"/>
      <c r="H556" s="195"/>
      <c r="I556" s="214"/>
      <c r="J556" s="214"/>
      <c r="K556" s="195"/>
      <c r="L556" s="195"/>
      <c r="M556" s="195"/>
      <c r="N556" s="216"/>
      <c r="O556" s="195"/>
      <c r="P556" s="195"/>
      <c r="Q556" s="195"/>
      <c r="R556" s="195"/>
      <c r="S556" s="201"/>
    </row>
    <row r="557" spans="1:19" ht="15" hidden="1" x14ac:dyDescent="0.25">
      <c r="A557" s="172"/>
      <c r="B557" s="202" t="s">
        <v>1228</v>
      </c>
      <c r="C557" s="203" t="s">
        <v>250</v>
      </c>
      <c r="D557" s="202" t="s">
        <v>1229</v>
      </c>
      <c r="E557" s="195"/>
      <c r="F557" s="204"/>
      <c r="G557" s="195"/>
      <c r="H557" s="195"/>
      <c r="I557" s="214"/>
      <c r="J557" s="214"/>
      <c r="K557" s="195"/>
      <c r="L557" s="195"/>
      <c r="M557" s="195"/>
      <c r="N557" s="216"/>
      <c r="O557" s="195"/>
      <c r="P557" s="195"/>
      <c r="Q557" s="195"/>
      <c r="R557" s="195"/>
      <c r="S557" s="201"/>
    </row>
    <row r="558" spans="1:19" ht="15" hidden="1" x14ac:dyDescent="0.25">
      <c r="A558" s="172"/>
      <c r="B558" s="202" t="s">
        <v>1230</v>
      </c>
      <c r="C558" s="203" t="s">
        <v>1231</v>
      </c>
      <c r="D558" s="202" t="s">
        <v>1232</v>
      </c>
      <c r="E558" s="195"/>
      <c r="F558" s="204"/>
      <c r="G558" s="195"/>
      <c r="H558" s="195"/>
      <c r="I558" s="214"/>
      <c r="J558" s="214"/>
      <c r="K558" s="195"/>
      <c r="L558" s="195"/>
      <c r="M558" s="195"/>
      <c r="N558" s="216"/>
      <c r="O558" s="195"/>
      <c r="P558" s="195"/>
      <c r="Q558" s="195"/>
      <c r="R558" s="195"/>
      <c r="S558" s="201"/>
    </row>
    <row r="559" spans="1:19" ht="15" hidden="1" x14ac:dyDescent="0.25">
      <c r="A559" s="172"/>
      <c r="B559" s="202" t="s">
        <v>1233</v>
      </c>
      <c r="C559" s="203" t="s">
        <v>1234</v>
      </c>
      <c r="D559" s="202" t="s">
        <v>1235</v>
      </c>
      <c r="E559" s="195"/>
      <c r="F559" s="204"/>
      <c r="G559" s="195"/>
      <c r="H559" s="195"/>
      <c r="I559" s="214"/>
      <c r="J559" s="214"/>
      <c r="K559" s="195"/>
      <c r="L559" s="195"/>
      <c r="M559" s="195"/>
      <c r="N559" s="216"/>
      <c r="O559" s="195"/>
      <c r="P559" s="195"/>
      <c r="Q559" s="195"/>
      <c r="R559" s="195"/>
      <c r="S559" s="201"/>
    </row>
    <row r="560" spans="1:19" ht="15" hidden="1" x14ac:dyDescent="0.25">
      <c r="A560" s="172"/>
      <c r="B560" s="202" t="s">
        <v>1236</v>
      </c>
      <c r="C560" s="203" t="s">
        <v>1237</v>
      </c>
      <c r="D560" s="202" t="s">
        <v>1238</v>
      </c>
      <c r="E560" s="195"/>
      <c r="F560" s="204"/>
      <c r="G560" s="195"/>
      <c r="H560" s="195"/>
      <c r="I560" s="214"/>
      <c r="J560" s="214"/>
      <c r="K560" s="195"/>
      <c r="L560" s="195"/>
      <c r="M560" s="195"/>
      <c r="N560" s="216"/>
      <c r="O560" s="195"/>
      <c r="P560" s="195"/>
      <c r="Q560" s="195"/>
      <c r="R560" s="195"/>
      <c r="S560" s="201"/>
    </row>
    <row r="561" spans="1:19" ht="15" hidden="1" x14ac:dyDescent="0.25">
      <c r="A561" s="172"/>
      <c r="B561" s="202" t="s">
        <v>1239</v>
      </c>
      <c r="C561" s="203" t="s">
        <v>1240</v>
      </c>
      <c r="D561" s="202" t="s">
        <v>1241</v>
      </c>
      <c r="E561" s="195"/>
      <c r="F561" s="204"/>
      <c r="G561" s="195"/>
      <c r="H561" s="195"/>
      <c r="I561" s="214"/>
      <c r="J561" s="214"/>
      <c r="K561" s="195"/>
      <c r="L561" s="195"/>
      <c r="M561" s="195"/>
      <c r="N561" s="216"/>
      <c r="O561" s="195"/>
      <c r="P561" s="195"/>
      <c r="Q561" s="195"/>
      <c r="R561" s="195"/>
      <c r="S561" s="201"/>
    </row>
    <row r="562" spans="1:19" ht="15" hidden="1" x14ac:dyDescent="0.25">
      <c r="A562" s="172"/>
      <c r="B562" s="202" t="s">
        <v>1242</v>
      </c>
      <c r="C562" s="203" t="s">
        <v>1243</v>
      </c>
      <c r="D562" s="202" t="s">
        <v>1244</v>
      </c>
      <c r="E562" s="195"/>
      <c r="F562" s="204"/>
      <c r="G562" s="195"/>
      <c r="H562" s="195"/>
      <c r="I562" s="214"/>
      <c r="J562" s="214"/>
      <c r="K562" s="195"/>
      <c r="L562" s="195"/>
      <c r="M562" s="195"/>
      <c r="N562" s="216"/>
      <c r="O562" s="195"/>
      <c r="P562" s="195"/>
      <c r="Q562" s="195"/>
      <c r="R562" s="195"/>
      <c r="S562" s="201"/>
    </row>
    <row r="563" spans="1:19" ht="15" hidden="1" x14ac:dyDescent="0.25">
      <c r="A563" s="172"/>
      <c r="B563" s="202" t="s">
        <v>1245</v>
      </c>
      <c r="C563" s="203" t="s">
        <v>1246</v>
      </c>
      <c r="D563" s="202" t="s">
        <v>1244</v>
      </c>
      <c r="E563" s="195"/>
      <c r="F563" s="204"/>
      <c r="G563" s="195"/>
      <c r="H563" s="195"/>
      <c r="I563" s="214"/>
      <c r="J563" s="214"/>
      <c r="K563" s="195"/>
      <c r="L563" s="195"/>
      <c r="M563" s="195"/>
      <c r="N563" s="216"/>
      <c r="O563" s="195"/>
      <c r="P563" s="195"/>
      <c r="Q563" s="195"/>
      <c r="R563" s="195"/>
      <c r="S563" s="201"/>
    </row>
    <row r="564" spans="1:19" ht="15" hidden="1" x14ac:dyDescent="0.25">
      <c r="A564" s="172"/>
      <c r="B564" s="202" t="s">
        <v>1247</v>
      </c>
      <c r="C564" s="203" t="s">
        <v>1248</v>
      </c>
      <c r="D564" s="202" t="s">
        <v>1244</v>
      </c>
      <c r="E564" s="195"/>
      <c r="F564" s="204"/>
      <c r="G564" s="195"/>
      <c r="H564" s="195"/>
      <c r="I564" s="214"/>
      <c r="J564" s="214"/>
      <c r="K564" s="195"/>
      <c r="L564" s="195"/>
      <c r="M564" s="195"/>
      <c r="N564" s="216"/>
      <c r="O564" s="195"/>
      <c r="P564" s="195"/>
      <c r="Q564" s="195"/>
      <c r="R564" s="195"/>
      <c r="S564" s="201"/>
    </row>
    <row r="565" spans="1:19" ht="15" hidden="1" x14ac:dyDescent="0.25">
      <c r="A565" s="172"/>
      <c r="B565" s="202" t="s">
        <v>1249</v>
      </c>
      <c r="C565" s="203" t="s">
        <v>1250</v>
      </c>
      <c r="D565" s="202" t="s">
        <v>1244</v>
      </c>
      <c r="E565" s="195"/>
      <c r="F565" s="204"/>
      <c r="G565" s="195"/>
      <c r="H565" s="195"/>
      <c r="I565" s="214"/>
      <c r="J565" s="214"/>
      <c r="K565" s="195"/>
      <c r="L565" s="195"/>
      <c r="M565" s="195"/>
      <c r="N565" s="216"/>
      <c r="O565" s="195"/>
      <c r="P565" s="195"/>
      <c r="Q565" s="195"/>
      <c r="R565" s="195"/>
      <c r="S565" s="201"/>
    </row>
    <row r="566" spans="1:19" ht="15" hidden="1" x14ac:dyDescent="0.25">
      <c r="A566" s="172"/>
      <c r="B566" s="202" t="s">
        <v>1251</v>
      </c>
      <c r="C566" s="203" t="s">
        <v>1252</v>
      </c>
      <c r="D566" s="202" t="s">
        <v>1244</v>
      </c>
      <c r="E566" s="195"/>
      <c r="F566" s="204"/>
      <c r="G566" s="195"/>
      <c r="H566" s="195"/>
      <c r="I566" s="214"/>
      <c r="J566" s="214"/>
      <c r="K566" s="195"/>
      <c r="L566" s="195"/>
      <c r="M566" s="195"/>
      <c r="N566" s="216"/>
      <c r="O566" s="195"/>
      <c r="P566" s="195"/>
      <c r="Q566" s="195"/>
      <c r="R566" s="195"/>
      <c r="S566" s="201"/>
    </row>
    <row r="567" spans="1:19" ht="15" hidden="1" x14ac:dyDescent="0.25">
      <c r="A567" s="172"/>
      <c r="B567" s="202" t="s">
        <v>1253</v>
      </c>
      <c r="C567" s="203" t="s">
        <v>1254</v>
      </c>
      <c r="D567" s="202" t="s">
        <v>1255</v>
      </c>
      <c r="E567" s="195"/>
      <c r="F567" s="204"/>
      <c r="G567" s="195"/>
      <c r="H567" s="195"/>
      <c r="I567" s="214"/>
      <c r="J567" s="214"/>
      <c r="K567" s="195"/>
      <c r="L567" s="195"/>
      <c r="M567" s="195"/>
      <c r="N567" s="216"/>
      <c r="O567" s="195"/>
      <c r="P567" s="195"/>
      <c r="Q567" s="195"/>
      <c r="R567" s="195"/>
      <c r="S567" s="201"/>
    </row>
    <row r="568" spans="1:19" ht="15" hidden="1" x14ac:dyDescent="0.25">
      <c r="A568" s="172"/>
      <c r="B568" s="202" t="s">
        <v>1256</v>
      </c>
      <c r="C568" s="203" t="s">
        <v>1257</v>
      </c>
      <c r="D568" s="202" t="s">
        <v>1258</v>
      </c>
      <c r="E568" s="195"/>
      <c r="F568" s="204"/>
      <c r="G568" s="195"/>
      <c r="H568" s="195"/>
      <c r="I568" s="214"/>
      <c r="J568" s="214"/>
      <c r="K568" s="195"/>
      <c r="L568" s="195"/>
      <c r="M568" s="195"/>
      <c r="N568" s="216"/>
      <c r="O568" s="195"/>
      <c r="P568" s="195"/>
      <c r="Q568" s="195"/>
      <c r="R568" s="195"/>
      <c r="S568" s="201"/>
    </row>
    <row r="569" spans="1:19" ht="15" hidden="1" x14ac:dyDescent="0.25">
      <c r="A569" s="172"/>
      <c r="B569" s="202" t="s">
        <v>1259</v>
      </c>
      <c r="C569" s="203" t="s">
        <v>1260</v>
      </c>
      <c r="D569" s="202" t="s">
        <v>1261</v>
      </c>
      <c r="E569" s="195"/>
      <c r="F569" s="204"/>
      <c r="G569" s="195"/>
      <c r="H569" s="195"/>
      <c r="I569" s="214"/>
      <c r="J569" s="214"/>
      <c r="K569" s="195"/>
      <c r="L569" s="195"/>
      <c r="M569" s="195"/>
      <c r="N569" s="216"/>
      <c r="O569" s="195"/>
      <c r="P569" s="195"/>
      <c r="Q569" s="195"/>
      <c r="R569" s="195"/>
      <c r="S569" s="201"/>
    </row>
    <row r="570" spans="1:19" ht="15" hidden="1" x14ac:dyDescent="0.25">
      <c r="A570" s="172"/>
      <c r="B570" s="202" t="s">
        <v>1262</v>
      </c>
      <c r="C570" s="203" t="s">
        <v>1263</v>
      </c>
      <c r="D570" s="202" t="s">
        <v>1261</v>
      </c>
      <c r="E570" s="195"/>
      <c r="F570" s="204"/>
      <c r="G570" s="195"/>
      <c r="H570" s="195"/>
      <c r="I570" s="214"/>
      <c r="J570" s="214"/>
      <c r="K570" s="195"/>
      <c r="L570" s="195"/>
      <c r="M570" s="195"/>
      <c r="N570" s="216"/>
      <c r="O570" s="195"/>
      <c r="P570" s="195"/>
      <c r="Q570" s="195"/>
      <c r="R570" s="195"/>
      <c r="S570" s="201"/>
    </row>
    <row r="571" spans="1:19" ht="15" hidden="1" x14ac:dyDescent="0.25">
      <c r="A571" s="172"/>
      <c r="B571" s="202" t="s">
        <v>1264</v>
      </c>
      <c r="C571" s="203" t="s">
        <v>1265</v>
      </c>
      <c r="D571" s="202" t="s">
        <v>1261</v>
      </c>
      <c r="E571" s="195"/>
      <c r="F571" s="204"/>
      <c r="G571" s="195"/>
      <c r="H571" s="195"/>
      <c r="I571" s="214"/>
      <c r="J571" s="214"/>
      <c r="K571" s="195"/>
      <c r="L571" s="195"/>
      <c r="M571" s="195"/>
      <c r="N571" s="216"/>
      <c r="O571" s="195"/>
      <c r="P571" s="195"/>
      <c r="Q571" s="195"/>
      <c r="R571" s="195"/>
      <c r="S571" s="201"/>
    </row>
    <row r="572" spans="1:19" ht="15" hidden="1" x14ac:dyDescent="0.25">
      <c r="A572" s="172"/>
      <c r="B572" s="202" t="s">
        <v>1266</v>
      </c>
      <c r="C572" s="203" t="s">
        <v>1267</v>
      </c>
      <c r="D572" s="202" t="s">
        <v>1261</v>
      </c>
      <c r="E572" s="195"/>
      <c r="F572" s="204"/>
      <c r="G572" s="195"/>
      <c r="H572" s="195"/>
      <c r="I572" s="214"/>
      <c r="J572" s="214"/>
      <c r="K572" s="195"/>
      <c r="L572" s="195"/>
      <c r="M572" s="195"/>
      <c r="N572" s="216"/>
      <c r="O572" s="195"/>
      <c r="P572" s="195"/>
      <c r="Q572" s="195"/>
      <c r="R572" s="195"/>
      <c r="S572" s="201"/>
    </row>
    <row r="573" spans="1:19" ht="15" hidden="1" x14ac:dyDescent="0.25">
      <c r="A573" s="172"/>
      <c r="B573" s="202" t="s">
        <v>1268</v>
      </c>
      <c r="C573" s="203" t="s">
        <v>1269</v>
      </c>
      <c r="D573" s="202" t="s">
        <v>1261</v>
      </c>
      <c r="E573" s="195"/>
      <c r="F573" s="204"/>
      <c r="G573" s="195"/>
      <c r="H573" s="195"/>
      <c r="I573" s="214"/>
      <c r="J573" s="214"/>
      <c r="K573" s="195"/>
      <c r="L573" s="195"/>
      <c r="M573" s="195"/>
      <c r="N573" s="216"/>
      <c r="O573" s="195"/>
      <c r="P573" s="195"/>
      <c r="Q573" s="195"/>
      <c r="R573" s="195"/>
      <c r="S573" s="201"/>
    </row>
    <row r="574" spans="1:19" ht="15" hidden="1" x14ac:dyDescent="0.25">
      <c r="A574" s="172"/>
      <c r="B574" s="202" t="s">
        <v>1270</v>
      </c>
      <c r="C574" s="203" t="s">
        <v>1271</v>
      </c>
      <c r="D574" s="202" t="s">
        <v>1272</v>
      </c>
      <c r="E574" s="195"/>
      <c r="F574" s="204"/>
      <c r="G574" s="195"/>
      <c r="H574" s="195"/>
      <c r="I574" s="214"/>
      <c r="J574" s="214"/>
      <c r="K574" s="195"/>
      <c r="L574" s="195"/>
      <c r="M574" s="195"/>
      <c r="N574" s="216"/>
      <c r="O574" s="195"/>
      <c r="P574" s="195"/>
      <c r="Q574" s="195"/>
      <c r="R574" s="195"/>
      <c r="S574" s="201"/>
    </row>
    <row r="575" spans="1:19" ht="15" hidden="1" x14ac:dyDescent="0.25">
      <c r="A575" s="172"/>
      <c r="B575" s="202" t="s">
        <v>1273</v>
      </c>
      <c r="C575" s="203" t="s">
        <v>1274</v>
      </c>
      <c r="D575" s="202" t="s">
        <v>1275</v>
      </c>
      <c r="E575" s="195"/>
      <c r="F575" s="204"/>
      <c r="G575" s="195"/>
      <c r="H575" s="195"/>
      <c r="I575" s="214"/>
      <c r="J575" s="214"/>
      <c r="K575" s="195"/>
      <c r="L575" s="195"/>
      <c r="M575" s="195"/>
      <c r="N575" s="216"/>
      <c r="O575" s="195"/>
      <c r="P575" s="195"/>
      <c r="Q575" s="195"/>
      <c r="R575" s="195"/>
      <c r="S575" s="201"/>
    </row>
    <row r="576" spans="1:19" ht="15" hidden="1" x14ac:dyDescent="0.25">
      <c r="A576" s="172"/>
      <c r="B576" s="202" t="s">
        <v>1276</v>
      </c>
      <c r="C576" s="203" t="s">
        <v>1237</v>
      </c>
      <c r="D576" s="202" t="s">
        <v>1272</v>
      </c>
      <c r="E576" s="195"/>
      <c r="F576" s="204"/>
      <c r="G576" s="195"/>
      <c r="H576" s="195"/>
      <c r="I576" s="214"/>
      <c r="J576" s="214"/>
      <c r="K576" s="195"/>
      <c r="L576" s="195"/>
      <c r="M576" s="195"/>
      <c r="N576" s="216"/>
      <c r="O576" s="195"/>
      <c r="P576" s="195"/>
      <c r="Q576" s="195"/>
      <c r="R576" s="195"/>
      <c r="S576" s="201"/>
    </row>
    <row r="577" spans="1:19" ht="15" hidden="1" x14ac:dyDescent="0.25">
      <c r="A577" s="172"/>
      <c r="B577" s="202" t="s">
        <v>1277</v>
      </c>
      <c r="C577" s="203" t="s">
        <v>1278</v>
      </c>
      <c r="D577" s="202" t="s">
        <v>1255</v>
      </c>
      <c r="E577" s="195"/>
      <c r="F577" s="204"/>
      <c r="G577" s="195"/>
      <c r="H577" s="195"/>
      <c r="I577" s="214"/>
      <c r="J577" s="214"/>
      <c r="K577" s="195"/>
      <c r="L577" s="195"/>
      <c r="M577" s="195"/>
      <c r="N577" s="216"/>
      <c r="O577" s="195"/>
      <c r="P577" s="195"/>
      <c r="Q577" s="195"/>
      <c r="R577" s="195"/>
      <c r="S577" s="201"/>
    </row>
    <row r="578" spans="1:19" ht="15" hidden="1" x14ac:dyDescent="0.25">
      <c r="A578" s="172"/>
      <c r="B578" s="202" t="s">
        <v>1279</v>
      </c>
      <c r="C578" s="203" t="s">
        <v>1280</v>
      </c>
      <c r="D578" s="202" t="s">
        <v>1281</v>
      </c>
      <c r="E578" s="195"/>
      <c r="F578" s="204"/>
      <c r="G578" s="195"/>
      <c r="H578" s="195"/>
      <c r="I578" s="214"/>
      <c r="J578" s="214"/>
      <c r="K578" s="195"/>
      <c r="L578" s="195"/>
      <c r="M578" s="195"/>
      <c r="N578" s="216"/>
      <c r="O578" s="195"/>
      <c r="P578" s="195"/>
      <c r="Q578" s="195"/>
      <c r="R578" s="195"/>
      <c r="S578" s="201"/>
    </row>
    <row r="579" spans="1:19" ht="15" hidden="1" x14ac:dyDescent="0.25">
      <c r="A579" s="172"/>
      <c r="B579" s="202" t="s">
        <v>1282</v>
      </c>
      <c r="C579" s="203" t="s">
        <v>1283</v>
      </c>
      <c r="D579" s="202" t="s">
        <v>1284</v>
      </c>
      <c r="E579" s="195"/>
      <c r="F579" s="204"/>
      <c r="G579" s="195"/>
      <c r="H579" s="195"/>
      <c r="I579" s="214"/>
      <c r="J579" s="214"/>
      <c r="K579" s="195"/>
      <c r="L579" s="195"/>
      <c r="M579" s="195"/>
      <c r="N579" s="216"/>
      <c r="O579" s="195"/>
      <c r="P579" s="195"/>
      <c r="Q579" s="195"/>
      <c r="R579" s="195"/>
      <c r="S579" s="201"/>
    </row>
    <row r="580" spans="1:19" ht="15" hidden="1" x14ac:dyDescent="0.25">
      <c r="A580" s="172"/>
      <c r="B580" s="202" t="s">
        <v>1285</v>
      </c>
      <c r="C580" s="203" t="s">
        <v>1286</v>
      </c>
      <c r="D580" s="202" t="s">
        <v>1287</v>
      </c>
      <c r="E580" s="195"/>
      <c r="F580" s="204"/>
      <c r="G580" s="195"/>
      <c r="H580" s="195"/>
      <c r="I580" s="214"/>
      <c r="J580" s="214"/>
      <c r="K580" s="195"/>
      <c r="L580" s="195"/>
      <c r="M580" s="195"/>
      <c r="N580" s="216"/>
      <c r="O580" s="195"/>
      <c r="P580" s="195"/>
      <c r="Q580" s="195"/>
      <c r="R580" s="195"/>
      <c r="S580" s="201"/>
    </row>
    <row r="581" spans="1:19" ht="15" hidden="1" x14ac:dyDescent="0.25">
      <c r="A581" s="172"/>
      <c r="B581" s="202" t="s">
        <v>1288</v>
      </c>
      <c r="C581" s="203" t="s">
        <v>1289</v>
      </c>
      <c r="D581" s="202" t="s">
        <v>1290</v>
      </c>
      <c r="E581" s="195"/>
      <c r="F581" s="204"/>
      <c r="G581" s="195"/>
      <c r="H581" s="195"/>
      <c r="I581" s="214"/>
      <c r="J581" s="214"/>
      <c r="K581" s="195"/>
      <c r="L581" s="195"/>
      <c r="M581" s="195"/>
      <c r="N581" s="216"/>
      <c r="O581" s="195"/>
      <c r="P581" s="195"/>
      <c r="Q581" s="195"/>
      <c r="R581" s="195"/>
      <c r="S581" s="201"/>
    </row>
    <row r="582" spans="1:19" ht="15" hidden="1" x14ac:dyDescent="0.25">
      <c r="A582" s="172"/>
      <c r="B582" s="202" t="s">
        <v>1291</v>
      </c>
      <c r="C582" s="203" t="s">
        <v>1292</v>
      </c>
      <c r="D582" s="202" t="s">
        <v>1293</v>
      </c>
      <c r="E582" s="195"/>
      <c r="F582" s="204"/>
      <c r="G582" s="195"/>
      <c r="H582" s="195"/>
      <c r="I582" s="214"/>
      <c r="J582" s="214"/>
      <c r="K582" s="195"/>
      <c r="L582" s="195"/>
      <c r="M582" s="195"/>
      <c r="N582" s="216"/>
      <c r="O582" s="195"/>
      <c r="P582" s="195"/>
      <c r="Q582" s="195"/>
      <c r="R582" s="195"/>
      <c r="S582" s="201"/>
    </row>
    <row r="583" spans="1:19" ht="15" hidden="1" x14ac:dyDescent="0.25">
      <c r="A583" s="172"/>
      <c r="B583" s="202" t="s">
        <v>1294</v>
      </c>
      <c r="C583" s="203" t="s">
        <v>1295</v>
      </c>
      <c r="D583" s="202" t="s">
        <v>1293</v>
      </c>
      <c r="E583" s="195"/>
      <c r="F583" s="204"/>
      <c r="G583" s="195"/>
      <c r="H583" s="195"/>
      <c r="I583" s="214"/>
      <c r="J583" s="214"/>
      <c r="K583" s="195"/>
      <c r="L583" s="195"/>
      <c r="M583" s="195"/>
      <c r="N583" s="216"/>
      <c r="O583" s="195"/>
      <c r="P583" s="195"/>
      <c r="Q583" s="195"/>
      <c r="R583" s="195"/>
      <c r="S583" s="201"/>
    </row>
    <row r="584" spans="1:19" ht="15" hidden="1" x14ac:dyDescent="0.25">
      <c r="A584" s="172"/>
      <c r="B584" s="202" t="s">
        <v>1296</v>
      </c>
      <c r="C584" s="203" t="s">
        <v>1297</v>
      </c>
      <c r="D584" s="202" t="s">
        <v>1298</v>
      </c>
      <c r="E584" s="195"/>
      <c r="F584" s="204"/>
      <c r="G584" s="195"/>
      <c r="H584" s="195"/>
      <c r="I584" s="214"/>
      <c r="J584" s="214"/>
      <c r="K584" s="195"/>
      <c r="L584" s="195"/>
      <c r="M584" s="195"/>
      <c r="N584" s="216"/>
      <c r="O584" s="195"/>
      <c r="P584" s="195"/>
      <c r="Q584" s="195"/>
      <c r="R584" s="195"/>
      <c r="S584" s="201"/>
    </row>
    <row r="585" spans="1:19" ht="15" hidden="1" x14ac:dyDescent="0.25">
      <c r="A585" s="172"/>
      <c r="B585" s="202" t="s">
        <v>1299</v>
      </c>
      <c r="C585" s="203" t="s">
        <v>1300</v>
      </c>
      <c r="D585" s="202" t="s">
        <v>1290</v>
      </c>
      <c r="E585" s="195"/>
      <c r="F585" s="204"/>
      <c r="G585" s="195"/>
      <c r="H585" s="195"/>
      <c r="I585" s="214"/>
      <c r="J585" s="214"/>
      <c r="K585" s="195"/>
      <c r="L585" s="195"/>
      <c r="M585" s="195"/>
      <c r="N585" s="216"/>
      <c r="O585" s="195"/>
      <c r="P585" s="195"/>
      <c r="Q585" s="195"/>
      <c r="R585" s="195"/>
      <c r="S585" s="201"/>
    </row>
    <row r="586" spans="1:19" ht="15" hidden="1" x14ac:dyDescent="0.25">
      <c r="A586" s="172"/>
      <c r="B586" s="202" t="s">
        <v>1301</v>
      </c>
      <c r="C586" s="203" t="s">
        <v>1302</v>
      </c>
      <c r="D586" s="202" t="s">
        <v>1303</v>
      </c>
      <c r="E586" s="195"/>
      <c r="F586" s="204"/>
      <c r="G586" s="195"/>
      <c r="H586" s="195"/>
      <c r="I586" s="214"/>
      <c r="J586" s="214"/>
      <c r="K586" s="195"/>
      <c r="L586" s="195"/>
      <c r="M586" s="195"/>
      <c r="N586" s="216"/>
      <c r="O586" s="195"/>
      <c r="P586" s="195"/>
      <c r="Q586" s="195"/>
      <c r="R586" s="195"/>
      <c r="S586" s="201"/>
    </row>
    <row r="587" spans="1:19" ht="15" hidden="1" x14ac:dyDescent="0.25">
      <c r="A587" s="172"/>
      <c r="B587" s="202" t="s">
        <v>1304</v>
      </c>
      <c r="C587" s="203" t="s">
        <v>1305</v>
      </c>
      <c r="D587" s="202" t="s">
        <v>1306</v>
      </c>
      <c r="E587" s="195"/>
      <c r="F587" s="204"/>
      <c r="G587" s="195"/>
      <c r="H587" s="195"/>
      <c r="I587" s="214"/>
      <c r="J587" s="214"/>
      <c r="K587" s="195"/>
      <c r="L587" s="195"/>
      <c r="M587" s="195"/>
      <c r="N587" s="216"/>
      <c r="O587" s="195"/>
      <c r="P587" s="195"/>
      <c r="Q587" s="195"/>
      <c r="R587" s="195"/>
      <c r="S587" s="201"/>
    </row>
    <row r="588" spans="1:19" ht="15" hidden="1" x14ac:dyDescent="0.25">
      <c r="A588" s="172"/>
      <c r="B588" s="202" t="s">
        <v>1307</v>
      </c>
      <c r="C588" s="203" t="s">
        <v>1308</v>
      </c>
      <c r="D588" s="202" t="s">
        <v>1298</v>
      </c>
      <c r="E588" s="195"/>
      <c r="F588" s="204"/>
      <c r="G588" s="195"/>
      <c r="H588" s="195"/>
      <c r="I588" s="214"/>
      <c r="J588" s="214"/>
      <c r="K588" s="195"/>
      <c r="L588" s="195"/>
      <c r="M588" s="195"/>
      <c r="N588" s="216"/>
      <c r="O588" s="195"/>
      <c r="P588" s="195"/>
      <c r="Q588" s="195"/>
      <c r="R588" s="195"/>
      <c r="S588" s="201"/>
    </row>
    <row r="589" spans="1:19" ht="15" hidden="1" x14ac:dyDescent="0.25">
      <c r="A589" s="172"/>
      <c r="B589" s="202" t="s">
        <v>1309</v>
      </c>
      <c r="C589" s="203" t="s">
        <v>1310</v>
      </c>
      <c r="D589" s="202" t="s">
        <v>1216</v>
      </c>
      <c r="E589" s="195"/>
      <c r="F589" s="204"/>
      <c r="G589" s="195"/>
      <c r="H589" s="195"/>
      <c r="I589" s="214"/>
      <c r="J589" s="214"/>
      <c r="K589" s="195"/>
      <c r="L589" s="195"/>
      <c r="M589" s="195"/>
      <c r="N589" s="216"/>
      <c r="O589" s="195"/>
      <c r="P589" s="195"/>
      <c r="Q589" s="195"/>
      <c r="R589" s="195"/>
      <c r="S589" s="201"/>
    </row>
    <row r="590" spans="1:19" ht="15" hidden="1" x14ac:dyDescent="0.25">
      <c r="A590" s="172"/>
      <c r="B590" s="202" t="s">
        <v>1311</v>
      </c>
      <c r="C590" s="203" t="s">
        <v>1312</v>
      </c>
      <c r="D590" s="202" t="s">
        <v>1313</v>
      </c>
      <c r="E590" s="195"/>
      <c r="F590" s="204"/>
      <c r="G590" s="195"/>
      <c r="H590" s="195"/>
      <c r="I590" s="214"/>
      <c r="J590" s="214"/>
      <c r="K590" s="195"/>
      <c r="L590" s="195"/>
      <c r="M590" s="195"/>
      <c r="N590" s="216"/>
      <c r="O590" s="195"/>
      <c r="P590" s="195"/>
      <c r="Q590" s="195"/>
      <c r="R590" s="195"/>
      <c r="S590" s="201"/>
    </row>
    <row r="591" spans="1:19" ht="15" hidden="1" x14ac:dyDescent="0.25">
      <c r="A591" s="172"/>
      <c r="B591" s="202" t="s">
        <v>1314</v>
      </c>
      <c r="C591" s="203" t="s">
        <v>1315</v>
      </c>
      <c r="D591" s="202" t="s">
        <v>1313</v>
      </c>
      <c r="E591" s="195"/>
      <c r="F591" s="204"/>
      <c r="G591" s="195"/>
      <c r="H591" s="195"/>
      <c r="I591" s="214"/>
      <c r="J591" s="214"/>
      <c r="K591" s="195"/>
      <c r="L591" s="195"/>
      <c r="M591" s="195"/>
      <c r="N591" s="216"/>
      <c r="O591" s="195"/>
      <c r="P591" s="195"/>
      <c r="Q591" s="195"/>
      <c r="R591" s="195"/>
      <c r="S591" s="201"/>
    </row>
    <row r="592" spans="1:19" ht="15" hidden="1" x14ac:dyDescent="0.25">
      <c r="A592" s="172"/>
      <c r="B592" s="202" t="s">
        <v>1316</v>
      </c>
      <c r="C592" s="203" t="s">
        <v>1317</v>
      </c>
      <c r="D592" s="202" t="s">
        <v>1313</v>
      </c>
      <c r="E592" s="195"/>
      <c r="F592" s="204"/>
      <c r="G592" s="195"/>
      <c r="H592" s="195"/>
      <c r="I592" s="214"/>
      <c r="J592" s="214"/>
      <c r="K592" s="195"/>
      <c r="L592" s="195"/>
      <c r="M592" s="195"/>
      <c r="N592" s="216"/>
      <c r="O592" s="195"/>
      <c r="P592" s="195"/>
      <c r="Q592" s="195"/>
      <c r="R592" s="195"/>
      <c r="S592" s="201"/>
    </row>
    <row r="593" spans="1:19" ht="15" hidden="1" x14ac:dyDescent="0.25">
      <c r="A593" s="172"/>
      <c r="B593" s="202" t="s">
        <v>1318</v>
      </c>
      <c r="C593" s="203" t="s">
        <v>1319</v>
      </c>
      <c r="D593" s="202" t="s">
        <v>1313</v>
      </c>
      <c r="E593" s="195"/>
      <c r="F593" s="204"/>
      <c r="G593" s="195"/>
      <c r="H593" s="195"/>
      <c r="I593" s="214"/>
      <c r="J593" s="214"/>
      <c r="K593" s="195"/>
      <c r="L593" s="195"/>
      <c r="M593" s="195"/>
      <c r="N593" s="216"/>
      <c r="O593" s="195"/>
      <c r="P593" s="195"/>
      <c r="Q593" s="195"/>
      <c r="R593" s="195"/>
      <c r="S593" s="201"/>
    </row>
    <row r="594" spans="1:19" ht="15" hidden="1" x14ac:dyDescent="0.25">
      <c r="A594" s="172"/>
      <c r="B594" s="202" t="s">
        <v>1320</v>
      </c>
      <c r="C594" s="203" t="s">
        <v>1321</v>
      </c>
      <c r="D594" s="202" t="s">
        <v>1313</v>
      </c>
      <c r="E594" s="195"/>
      <c r="F594" s="204"/>
      <c r="G594" s="195"/>
      <c r="H594" s="195"/>
      <c r="I594" s="214"/>
      <c r="J594" s="214"/>
      <c r="K594" s="195"/>
      <c r="L594" s="195"/>
      <c r="M594" s="195"/>
      <c r="N594" s="216"/>
      <c r="O594" s="195"/>
      <c r="P594" s="195"/>
      <c r="Q594" s="195"/>
      <c r="R594" s="195"/>
      <c r="S594" s="201"/>
    </row>
    <row r="595" spans="1:19" ht="15" hidden="1" x14ac:dyDescent="0.25">
      <c r="A595" s="172"/>
      <c r="B595" s="202" t="s">
        <v>1322</v>
      </c>
      <c r="C595" s="203" t="s">
        <v>1323</v>
      </c>
      <c r="D595" s="202" t="s">
        <v>1313</v>
      </c>
      <c r="E595" s="195"/>
      <c r="F595" s="204"/>
      <c r="G595" s="195"/>
      <c r="H595" s="195"/>
      <c r="I595" s="214"/>
      <c r="J595" s="214"/>
      <c r="K595" s="195"/>
      <c r="L595" s="195"/>
      <c r="M595" s="195"/>
      <c r="N595" s="216"/>
      <c r="O595" s="195"/>
      <c r="P595" s="195"/>
      <c r="Q595" s="195"/>
      <c r="R595" s="195"/>
      <c r="S595" s="201"/>
    </row>
    <row r="596" spans="1:19" ht="15" hidden="1" x14ac:dyDescent="0.25">
      <c r="A596" s="172"/>
      <c r="B596" s="202" t="s">
        <v>1324</v>
      </c>
      <c r="C596" s="203" t="s">
        <v>1325</v>
      </c>
      <c r="D596" s="202" t="s">
        <v>1313</v>
      </c>
      <c r="E596" s="195"/>
      <c r="F596" s="204"/>
      <c r="G596" s="195"/>
      <c r="H596" s="195"/>
      <c r="I596" s="214"/>
      <c r="J596" s="214"/>
      <c r="K596" s="195"/>
      <c r="L596" s="195"/>
      <c r="M596" s="195"/>
      <c r="N596" s="216"/>
      <c r="O596" s="195"/>
      <c r="P596" s="195"/>
      <c r="Q596" s="195"/>
      <c r="R596" s="195"/>
      <c r="S596" s="201"/>
    </row>
    <row r="597" spans="1:19" ht="15" hidden="1" x14ac:dyDescent="0.25">
      <c r="A597" s="172"/>
      <c r="B597" s="202" t="s">
        <v>1326</v>
      </c>
      <c r="C597" s="203" t="s">
        <v>1327</v>
      </c>
      <c r="D597" s="202" t="s">
        <v>1313</v>
      </c>
      <c r="E597" s="195"/>
      <c r="F597" s="204"/>
      <c r="G597" s="195"/>
      <c r="H597" s="195"/>
      <c r="I597" s="214"/>
      <c r="J597" s="214"/>
      <c r="K597" s="195"/>
      <c r="L597" s="195"/>
      <c r="M597" s="195"/>
      <c r="N597" s="216"/>
      <c r="O597" s="195"/>
      <c r="P597" s="195"/>
      <c r="Q597" s="195"/>
      <c r="R597" s="195"/>
      <c r="S597" s="201"/>
    </row>
    <row r="598" spans="1:19" ht="15" hidden="1" x14ac:dyDescent="0.25">
      <c r="A598" s="172"/>
      <c r="B598" s="202" t="s">
        <v>1328</v>
      </c>
      <c r="C598" s="203" t="s">
        <v>1329</v>
      </c>
      <c r="D598" s="202" t="s">
        <v>1330</v>
      </c>
      <c r="E598" s="195"/>
      <c r="F598" s="204"/>
      <c r="G598" s="195"/>
      <c r="H598" s="195"/>
      <c r="I598" s="214"/>
      <c r="J598" s="214"/>
      <c r="K598" s="195"/>
      <c r="L598" s="195"/>
      <c r="M598" s="195"/>
      <c r="N598" s="216"/>
      <c r="O598" s="195"/>
      <c r="P598" s="195"/>
      <c r="Q598" s="195"/>
      <c r="R598" s="195"/>
      <c r="S598" s="201"/>
    </row>
    <row r="599" spans="1:19" ht="15" hidden="1" x14ac:dyDescent="0.25">
      <c r="A599" s="172"/>
      <c r="B599" s="202" t="s">
        <v>1331</v>
      </c>
      <c r="C599" s="203" t="s">
        <v>460</v>
      </c>
      <c r="D599" s="202" t="s">
        <v>1330</v>
      </c>
      <c r="E599" s="195"/>
      <c r="F599" s="204"/>
      <c r="G599" s="195"/>
      <c r="H599" s="195"/>
      <c r="I599" s="214"/>
      <c r="J599" s="214"/>
      <c r="K599" s="195"/>
      <c r="L599" s="195"/>
      <c r="M599" s="195"/>
      <c r="N599" s="216"/>
      <c r="O599" s="195"/>
      <c r="P599" s="195"/>
      <c r="Q599" s="195"/>
      <c r="R599" s="195"/>
      <c r="S599" s="201"/>
    </row>
    <row r="600" spans="1:19" ht="15" hidden="1" x14ac:dyDescent="0.25">
      <c r="A600" s="172"/>
      <c r="B600" s="202" t="s">
        <v>1332</v>
      </c>
      <c r="C600" s="203" t="s">
        <v>1333</v>
      </c>
      <c r="D600" s="202" t="s">
        <v>1330</v>
      </c>
      <c r="E600" s="195"/>
      <c r="F600" s="204"/>
      <c r="G600" s="195"/>
      <c r="H600" s="195"/>
      <c r="I600" s="214"/>
      <c r="J600" s="214"/>
      <c r="K600" s="195"/>
      <c r="L600" s="195"/>
      <c r="M600" s="195"/>
      <c r="N600" s="216"/>
      <c r="O600" s="195"/>
      <c r="P600" s="195"/>
      <c r="Q600" s="195"/>
      <c r="R600" s="195"/>
      <c r="S600" s="201"/>
    </row>
    <row r="601" spans="1:19" ht="15" hidden="1" x14ac:dyDescent="0.25">
      <c r="A601" s="172"/>
      <c r="B601" s="202" t="s">
        <v>1334</v>
      </c>
      <c r="C601" s="203" t="s">
        <v>1335</v>
      </c>
      <c r="D601" s="202" t="s">
        <v>1330</v>
      </c>
      <c r="E601" s="195"/>
      <c r="F601" s="204"/>
      <c r="G601" s="195"/>
      <c r="H601" s="195"/>
      <c r="I601" s="214"/>
      <c r="J601" s="214"/>
      <c r="K601" s="195"/>
      <c r="L601" s="195"/>
      <c r="M601" s="195"/>
      <c r="N601" s="216"/>
      <c r="O601" s="195"/>
      <c r="P601" s="195"/>
      <c r="Q601" s="195"/>
      <c r="R601" s="195"/>
      <c r="S601" s="201"/>
    </row>
    <row r="602" spans="1:19" ht="15" hidden="1" x14ac:dyDescent="0.25">
      <c r="A602" s="172"/>
      <c r="B602" s="202" t="s">
        <v>1336</v>
      </c>
      <c r="C602" s="203" t="s">
        <v>1337</v>
      </c>
      <c r="D602" s="202" t="s">
        <v>1330</v>
      </c>
      <c r="E602" s="195"/>
      <c r="F602" s="204"/>
      <c r="G602" s="195"/>
      <c r="H602" s="195"/>
      <c r="I602" s="214"/>
      <c r="J602" s="214"/>
      <c r="K602" s="195"/>
      <c r="L602" s="195"/>
      <c r="M602" s="195"/>
      <c r="N602" s="216"/>
      <c r="O602" s="195"/>
      <c r="P602" s="195"/>
      <c r="Q602" s="195"/>
      <c r="R602" s="195"/>
      <c r="S602" s="201"/>
    </row>
    <row r="603" spans="1:19" ht="15" hidden="1" x14ac:dyDescent="0.25">
      <c r="A603" s="172"/>
      <c r="B603" s="202" t="s">
        <v>1338</v>
      </c>
      <c r="C603" s="203" t="s">
        <v>1339</v>
      </c>
      <c r="D603" s="202" t="s">
        <v>1330</v>
      </c>
      <c r="E603" s="195"/>
      <c r="F603" s="204"/>
      <c r="G603" s="195"/>
      <c r="H603" s="195"/>
      <c r="I603" s="214"/>
      <c r="J603" s="214"/>
      <c r="K603" s="195"/>
      <c r="L603" s="195"/>
      <c r="M603" s="195"/>
      <c r="N603" s="216"/>
      <c r="O603" s="195"/>
      <c r="P603" s="195"/>
      <c r="Q603" s="195"/>
      <c r="R603" s="195"/>
      <c r="S603" s="201"/>
    </row>
    <row r="604" spans="1:19" ht="15" hidden="1" x14ac:dyDescent="0.25">
      <c r="A604" s="172"/>
      <c r="B604" s="202" t="s">
        <v>1340</v>
      </c>
      <c r="C604" s="203" t="s">
        <v>1341</v>
      </c>
      <c r="D604" s="202" t="s">
        <v>1330</v>
      </c>
      <c r="E604" s="195"/>
      <c r="F604" s="204"/>
      <c r="G604" s="195"/>
      <c r="H604" s="195"/>
      <c r="I604" s="214"/>
      <c r="J604" s="214"/>
      <c r="K604" s="195"/>
      <c r="L604" s="195"/>
      <c r="M604" s="195"/>
      <c r="N604" s="216"/>
      <c r="O604" s="195"/>
      <c r="P604" s="195"/>
      <c r="Q604" s="195"/>
      <c r="R604" s="195"/>
      <c r="S604" s="201"/>
    </row>
    <row r="605" spans="1:19" ht="15" hidden="1" x14ac:dyDescent="0.25">
      <c r="A605" s="172"/>
      <c r="B605" s="202" t="s">
        <v>1342</v>
      </c>
      <c r="C605" s="203" t="s">
        <v>1343</v>
      </c>
      <c r="D605" s="202" t="s">
        <v>1344</v>
      </c>
      <c r="E605" s="195"/>
      <c r="F605" s="204"/>
      <c r="G605" s="195"/>
      <c r="H605" s="195"/>
      <c r="I605" s="214"/>
      <c r="J605" s="214"/>
      <c r="K605" s="195"/>
      <c r="L605" s="195"/>
      <c r="M605" s="195"/>
      <c r="N605" s="216"/>
      <c r="O605" s="195"/>
      <c r="P605" s="195"/>
      <c r="Q605" s="195"/>
      <c r="R605" s="195"/>
      <c r="S605" s="201"/>
    </row>
    <row r="606" spans="1:19" ht="15" hidden="1" x14ac:dyDescent="0.25">
      <c r="A606" s="172"/>
      <c r="B606" s="202" t="s">
        <v>1345</v>
      </c>
      <c r="C606" s="203" t="s">
        <v>1346</v>
      </c>
      <c r="D606" s="202" t="s">
        <v>1347</v>
      </c>
      <c r="E606" s="195"/>
      <c r="F606" s="204"/>
      <c r="G606" s="195"/>
      <c r="H606" s="195"/>
      <c r="I606" s="214"/>
      <c r="J606" s="214"/>
      <c r="K606" s="195"/>
      <c r="L606" s="195"/>
      <c r="M606" s="195"/>
      <c r="N606" s="216"/>
      <c r="O606" s="195"/>
      <c r="P606" s="195"/>
      <c r="Q606" s="195"/>
      <c r="R606" s="195"/>
      <c r="S606" s="201"/>
    </row>
    <row r="607" spans="1:19" ht="15" hidden="1" x14ac:dyDescent="0.25">
      <c r="A607" s="172"/>
      <c r="B607" s="202" t="s">
        <v>1348</v>
      </c>
      <c r="C607" s="203" t="s">
        <v>1349</v>
      </c>
      <c r="D607" s="202" t="s">
        <v>1350</v>
      </c>
      <c r="E607" s="195"/>
      <c r="F607" s="204"/>
      <c r="G607" s="195"/>
      <c r="H607" s="195"/>
      <c r="I607" s="214"/>
      <c r="J607" s="214"/>
      <c r="K607" s="195"/>
      <c r="L607" s="195"/>
      <c r="M607" s="195"/>
      <c r="N607" s="216"/>
      <c r="O607" s="195"/>
      <c r="P607" s="195"/>
      <c r="Q607" s="195"/>
      <c r="R607" s="195"/>
      <c r="S607" s="201"/>
    </row>
    <row r="608" spans="1:19" ht="15" hidden="1" x14ac:dyDescent="0.25">
      <c r="A608" s="172"/>
      <c r="B608" s="202" t="s">
        <v>1351</v>
      </c>
      <c r="C608" s="203" t="s">
        <v>1352</v>
      </c>
      <c r="D608" s="202" t="s">
        <v>1353</v>
      </c>
      <c r="E608" s="195"/>
      <c r="F608" s="204"/>
      <c r="G608" s="195"/>
      <c r="H608" s="195"/>
      <c r="I608" s="214"/>
      <c r="J608" s="214"/>
      <c r="K608" s="195"/>
      <c r="L608" s="195"/>
      <c r="M608" s="195"/>
      <c r="N608" s="216"/>
      <c r="O608" s="195"/>
      <c r="P608" s="195"/>
      <c r="Q608" s="195"/>
      <c r="R608" s="195"/>
      <c r="S608" s="201"/>
    </row>
    <row r="609" spans="1:19" ht="15" hidden="1" x14ac:dyDescent="0.25">
      <c r="A609" s="172"/>
      <c r="B609" s="202" t="s">
        <v>1354</v>
      </c>
      <c r="C609" s="203" t="s">
        <v>1355</v>
      </c>
      <c r="D609" s="202" t="s">
        <v>1356</v>
      </c>
      <c r="E609" s="195"/>
      <c r="F609" s="204"/>
      <c r="G609" s="195"/>
      <c r="H609" s="195"/>
      <c r="I609" s="214"/>
      <c r="J609" s="214"/>
      <c r="K609" s="195"/>
      <c r="L609" s="195"/>
      <c r="M609" s="195"/>
      <c r="N609" s="216"/>
      <c r="O609" s="195"/>
      <c r="P609" s="195"/>
      <c r="Q609" s="195"/>
      <c r="R609" s="195"/>
      <c r="S609" s="201"/>
    </row>
    <row r="610" spans="1:19" ht="15" hidden="1" x14ac:dyDescent="0.25">
      <c r="A610" s="172"/>
      <c r="B610" s="202" t="s">
        <v>1357</v>
      </c>
      <c r="C610" s="203" t="s">
        <v>1358</v>
      </c>
      <c r="D610" s="202" t="s">
        <v>1353</v>
      </c>
      <c r="E610" s="195"/>
      <c r="F610" s="204"/>
      <c r="G610" s="195"/>
      <c r="H610" s="195"/>
      <c r="I610" s="214"/>
      <c r="J610" s="214"/>
      <c r="K610" s="195"/>
      <c r="L610" s="195"/>
      <c r="M610" s="195"/>
      <c r="N610" s="216"/>
      <c r="O610" s="195"/>
      <c r="P610" s="195"/>
      <c r="Q610" s="195"/>
      <c r="R610" s="195"/>
      <c r="S610" s="201"/>
    </row>
    <row r="611" spans="1:19" ht="15" hidden="1" x14ac:dyDescent="0.25">
      <c r="A611" s="172"/>
      <c r="B611" s="202" t="s">
        <v>1359</v>
      </c>
      <c r="C611" s="203" t="s">
        <v>1360</v>
      </c>
      <c r="D611" s="202" t="s">
        <v>1361</v>
      </c>
      <c r="E611" s="195"/>
      <c r="F611" s="204"/>
      <c r="G611" s="195"/>
      <c r="H611" s="195"/>
      <c r="I611" s="214"/>
      <c r="J611" s="214"/>
      <c r="K611" s="195"/>
      <c r="L611" s="195"/>
      <c r="M611" s="195"/>
      <c r="N611" s="216"/>
      <c r="O611" s="195"/>
      <c r="P611" s="195"/>
      <c r="Q611" s="195"/>
      <c r="R611" s="195"/>
      <c r="S611" s="201"/>
    </row>
    <row r="612" spans="1:19" ht="15" hidden="1" x14ac:dyDescent="0.25">
      <c r="A612" s="172"/>
      <c r="B612" s="202" t="s">
        <v>1362</v>
      </c>
      <c r="C612" s="203" t="s">
        <v>1363</v>
      </c>
      <c r="D612" s="202" t="s">
        <v>1364</v>
      </c>
      <c r="E612" s="195"/>
      <c r="F612" s="204"/>
      <c r="G612" s="195"/>
      <c r="H612" s="195"/>
      <c r="I612" s="214"/>
      <c r="J612" s="214"/>
      <c r="K612" s="195"/>
      <c r="L612" s="195"/>
      <c r="M612" s="195"/>
      <c r="N612" s="216"/>
      <c r="O612" s="195"/>
      <c r="P612" s="195"/>
      <c r="Q612" s="195"/>
      <c r="R612" s="195"/>
      <c r="S612" s="201"/>
    </row>
    <row r="613" spans="1:19" ht="15" hidden="1" x14ac:dyDescent="0.25">
      <c r="A613" s="172"/>
      <c r="B613" s="202" t="s">
        <v>1365</v>
      </c>
      <c r="C613" s="203" t="s">
        <v>1366</v>
      </c>
      <c r="D613" s="202" t="s">
        <v>1367</v>
      </c>
      <c r="E613" s="195"/>
      <c r="F613" s="204"/>
      <c r="G613" s="195"/>
      <c r="H613" s="195"/>
      <c r="I613" s="214"/>
      <c r="J613" s="214"/>
      <c r="K613" s="195"/>
      <c r="L613" s="195"/>
      <c r="M613" s="195"/>
      <c r="N613" s="216"/>
      <c r="O613" s="195"/>
      <c r="P613" s="195"/>
      <c r="Q613" s="195"/>
      <c r="R613" s="195"/>
      <c r="S613" s="201"/>
    </row>
    <row r="614" spans="1:19" ht="15" hidden="1" x14ac:dyDescent="0.25">
      <c r="A614" s="172"/>
      <c r="B614" s="202" t="s">
        <v>1368</v>
      </c>
      <c r="C614" s="203" t="s">
        <v>246</v>
      </c>
      <c r="D614" s="202" t="s">
        <v>1369</v>
      </c>
      <c r="E614" s="195"/>
      <c r="F614" s="204"/>
      <c r="G614" s="195"/>
      <c r="H614" s="195"/>
      <c r="I614" s="214"/>
      <c r="J614" s="214"/>
      <c r="K614" s="195"/>
      <c r="L614" s="195"/>
      <c r="M614" s="195"/>
      <c r="N614" s="216"/>
      <c r="O614" s="195"/>
      <c r="P614" s="195"/>
      <c r="Q614" s="195"/>
      <c r="R614" s="195"/>
      <c r="S614" s="201"/>
    </row>
    <row r="615" spans="1:19" ht="15" hidden="1" x14ac:dyDescent="0.25">
      <c r="A615" s="172"/>
      <c r="B615" s="202" t="s">
        <v>1370</v>
      </c>
      <c r="C615" s="203" t="s">
        <v>1371</v>
      </c>
      <c r="D615" s="202" t="s">
        <v>1372</v>
      </c>
      <c r="E615" s="195"/>
      <c r="F615" s="204"/>
      <c r="G615" s="195"/>
      <c r="H615" s="195"/>
      <c r="I615" s="214"/>
      <c r="J615" s="214"/>
      <c r="K615" s="195"/>
      <c r="L615" s="195"/>
      <c r="M615" s="195"/>
      <c r="N615" s="216"/>
      <c r="O615" s="195"/>
      <c r="P615" s="195"/>
      <c r="Q615" s="195"/>
      <c r="R615" s="195"/>
      <c r="S615" s="201"/>
    </row>
    <row r="616" spans="1:19" ht="15" hidden="1" x14ac:dyDescent="0.25">
      <c r="A616" s="172"/>
      <c r="B616" s="202" t="s">
        <v>1373</v>
      </c>
      <c r="C616" s="203" t="s">
        <v>1374</v>
      </c>
      <c r="D616" s="202" t="s">
        <v>1375</v>
      </c>
      <c r="E616" s="195"/>
      <c r="F616" s="204"/>
      <c r="G616" s="195"/>
      <c r="H616" s="195"/>
      <c r="I616" s="214"/>
      <c r="J616" s="214"/>
      <c r="K616" s="195"/>
      <c r="L616" s="195"/>
      <c r="M616" s="195"/>
      <c r="N616" s="216"/>
      <c r="O616" s="195"/>
      <c r="P616" s="195"/>
      <c r="Q616" s="195"/>
      <c r="R616" s="195"/>
      <c r="S616" s="201"/>
    </row>
    <row r="617" spans="1:19" ht="15" hidden="1" x14ac:dyDescent="0.25">
      <c r="A617" s="172"/>
      <c r="B617" s="202" t="s">
        <v>1376</v>
      </c>
      <c r="C617" s="203" t="s">
        <v>1377</v>
      </c>
      <c r="D617" s="202" t="s">
        <v>1378</v>
      </c>
      <c r="E617" s="195"/>
      <c r="F617" s="204"/>
      <c r="G617" s="195"/>
      <c r="H617" s="195"/>
      <c r="I617" s="214"/>
      <c r="J617" s="214"/>
      <c r="K617" s="195"/>
      <c r="L617" s="195"/>
      <c r="M617" s="195"/>
      <c r="N617" s="216"/>
      <c r="O617" s="195"/>
      <c r="P617" s="195"/>
      <c r="Q617" s="195"/>
      <c r="R617" s="195"/>
      <c r="S617" s="201"/>
    </row>
    <row r="618" spans="1:19" ht="15" hidden="1" x14ac:dyDescent="0.25">
      <c r="A618" s="172"/>
      <c r="B618" s="202" t="s">
        <v>1379</v>
      </c>
      <c r="C618" s="203" t="s">
        <v>1380</v>
      </c>
      <c r="D618" s="202" t="s">
        <v>1381</v>
      </c>
      <c r="E618" s="195"/>
      <c r="F618" s="204"/>
      <c r="G618" s="195"/>
      <c r="H618" s="195"/>
      <c r="I618" s="214"/>
      <c r="J618" s="214"/>
      <c r="K618" s="195"/>
      <c r="L618" s="195"/>
      <c r="M618" s="195"/>
      <c r="N618" s="216"/>
      <c r="O618" s="195"/>
      <c r="P618" s="195"/>
      <c r="Q618" s="195"/>
      <c r="R618" s="195"/>
      <c r="S618" s="201"/>
    </row>
    <row r="619" spans="1:19" ht="15" hidden="1" x14ac:dyDescent="0.25">
      <c r="A619" s="172"/>
      <c r="B619" s="202" t="s">
        <v>1382</v>
      </c>
      <c r="C619" s="203" t="s">
        <v>1383</v>
      </c>
      <c r="D619" s="202" t="s">
        <v>1384</v>
      </c>
      <c r="E619" s="195"/>
      <c r="F619" s="204"/>
      <c r="G619" s="195"/>
      <c r="H619" s="195"/>
      <c r="I619" s="214"/>
      <c r="J619" s="214"/>
      <c r="K619" s="195"/>
      <c r="L619" s="195"/>
      <c r="M619" s="195"/>
      <c r="N619" s="216"/>
      <c r="O619" s="195"/>
      <c r="P619" s="195"/>
      <c r="Q619" s="195"/>
      <c r="R619" s="195"/>
      <c r="S619" s="201"/>
    </row>
    <row r="620" spans="1:19" ht="15" hidden="1" x14ac:dyDescent="0.25">
      <c r="A620" s="172"/>
      <c r="B620" s="202" t="s">
        <v>1385</v>
      </c>
      <c r="C620" s="203" t="s">
        <v>1386</v>
      </c>
      <c r="D620" s="202" t="s">
        <v>1387</v>
      </c>
      <c r="E620" s="195"/>
      <c r="F620" s="204"/>
      <c r="G620" s="195"/>
      <c r="H620" s="195"/>
      <c r="I620" s="214"/>
      <c r="J620" s="214"/>
      <c r="K620" s="195"/>
      <c r="L620" s="195"/>
      <c r="M620" s="195"/>
      <c r="N620" s="216"/>
      <c r="O620" s="195"/>
      <c r="P620" s="195"/>
      <c r="Q620" s="195"/>
      <c r="R620" s="195"/>
      <c r="S620" s="201"/>
    </row>
    <row r="621" spans="1:19" ht="15" hidden="1" x14ac:dyDescent="0.25">
      <c r="A621" s="172"/>
      <c r="B621" s="202" t="s">
        <v>1388</v>
      </c>
      <c r="C621" s="203" t="s">
        <v>1389</v>
      </c>
      <c r="D621" s="202" t="s">
        <v>1390</v>
      </c>
      <c r="E621" s="195"/>
      <c r="F621" s="204"/>
      <c r="G621" s="195"/>
      <c r="H621" s="195"/>
      <c r="I621" s="214"/>
      <c r="J621" s="214"/>
      <c r="K621" s="195"/>
      <c r="L621" s="195"/>
      <c r="M621" s="195"/>
      <c r="N621" s="216"/>
      <c r="O621" s="195"/>
      <c r="P621" s="195"/>
      <c r="Q621" s="195"/>
      <c r="R621" s="195"/>
      <c r="S621" s="201"/>
    </row>
    <row r="622" spans="1:19" ht="15" hidden="1" x14ac:dyDescent="0.25">
      <c r="A622" s="172"/>
      <c r="B622" s="202" t="s">
        <v>1391</v>
      </c>
      <c r="C622" s="203" t="s">
        <v>1392</v>
      </c>
      <c r="D622" s="202" t="s">
        <v>1393</v>
      </c>
      <c r="E622" s="195"/>
      <c r="F622" s="204"/>
      <c r="G622" s="195"/>
      <c r="H622" s="195"/>
      <c r="I622" s="214"/>
      <c r="J622" s="214"/>
      <c r="K622" s="195"/>
      <c r="L622" s="195"/>
      <c r="M622" s="195"/>
      <c r="N622" s="216"/>
      <c r="O622" s="195"/>
      <c r="P622" s="195"/>
      <c r="Q622" s="195"/>
      <c r="R622" s="195"/>
      <c r="S622" s="201"/>
    </row>
    <row r="623" spans="1:19" ht="15" hidden="1" x14ac:dyDescent="0.25">
      <c r="A623" s="172"/>
      <c r="B623" s="202" t="s">
        <v>1394</v>
      </c>
      <c r="C623" s="203" t="s">
        <v>1395</v>
      </c>
      <c r="D623" s="202" t="s">
        <v>1396</v>
      </c>
      <c r="E623" s="195"/>
      <c r="F623" s="204"/>
      <c r="G623" s="195"/>
      <c r="H623" s="195"/>
      <c r="I623" s="214"/>
      <c r="J623" s="214"/>
      <c r="K623" s="195"/>
      <c r="L623" s="195"/>
      <c r="M623" s="195"/>
      <c r="N623" s="216"/>
      <c r="O623" s="195"/>
      <c r="P623" s="195"/>
      <c r="Q623" s="195"/>
      <c r="R623" s="195"/>
      <c r="S623" s="201"/>
    </row>
    <row r="624" spans="1:19" ht="15" hidden="1" x14ac:dyDescent="0.25">
      <c r="A624" s="172"/>
      <c r="B624" s="202" t="s">
        <v>1397</v>
      </c>
      <c r="C624" s="203" t="s">
        <v>1398</v>
      </c>
      <c r="D624" s="202" t="s">
        <v>1399</v>
      </c>
      <c r="E624" s="195"/>
      <c r="F624" s="204"/>
      <c r="G624" s="195"/>
      <c r="H624" s="195"/>
      <c r="I624" s="214"/>
      <c r="J624" s="214"/>
      <c r="K624" s="195"/>
      <c r="L624" s="195"/>
      <c r="M624" s="195"/>
      <c r="N624" s="216"/>
      <c r="O624" s="195"/>
      <c r="P624" s="195"/>
      <c r="Q624" s="195"/>
      <c r="R624" s="195"/>
      <c r="S624" s="201"/>
    </row>
    <row r="625" spans="1:19" ht="15" hidden="1" x14ac:dyDescent="0.25">
      <c r="A625" s="172"/>
      <c r="B625" s="202" t="s">
        <v>1400</v>
      </c>
      <c r="C625" s="203" t="s">
        <v>1401</v>
      </c>
      <c r="D625" s="202" t="s">
        <v>1402</v>
      </c>
      <c r="E625" s="195"/>
      <c r="F625" s="204"/>
      <c r="G625" s="195"/>
      <c r="H625" s="195"/>
      <c r="I625" s="214"/>
      <c r="J625" s="214"/>
      <c r="K625" s="195"/>
      <c r="L625" s="195"/>
      <c r="M625" s="195"/>
      <c r="N625" s="216"/>
      <c r="O625" s="195"/>
      <c r="P625" s="195"/>
      <c r="Q625" s="195"/>
      <c r="R625" s="195"/>
      <c r="S625" s="201"/>
    </row>
    <row r="626" spans="1:19" ht="15" hidden="1" x14ac:dyDescent="0.25">
      <c r="A626" s="172"/>
      <c r="B626" s="202" t="s">
        <v>1403</v>
      </c>
      <c r="C626" s="203" t="s">
        <v>250</v>
      </c>
      <c r="D626" s="202" t="s">
        <v>1404</v>
      </c>
      <c r="E626" s="195"/>
      <c r="F626" s="204"/>
      <c r="G626" s="195"/>
      <c r="H626" s="195"/>
      <c r="I626" s="214"/>
      <c r="J626" s="214"/>
      <c r="K626" s="195"/>
      <c r="L626" s="195"/>
      <c r="M626" s="195"/>
      <c r="N626" s="216"/>
      <c r="O626" s="195"/>
      <c r="P626" s="195"/>
      <c r="Q626" s="195"/>
      <c r="R626" s="195"/>
      <c r="S626" s="201"/>
    </row>
    <row r="627" spans="1:19" ht="15" hidden="1" x14ac:dyDescent="0.25">
      <c r="A627" s="172"/>
      <c r="B627" s="202" t="s">
        <v>1405</v>
      </c>
      <c r="C627" s="203" t="s">
        <v>1406</v>
      </c>
      <c r="D627" s="202" t="s">
        <v>1407</v>
      </c>
      <c r="E627" s="195"/>
      <c r="F627" s="204"/>
      <c r="G627" s="195"/>
      <c r="H627" s="195"/>
      <c r="I627" s="214"/>
      <c r="J627" s="214"/>
      <c r="K627" s="195"/>
      <c r="L627" s="195"/>
      <c r="M627" s="195"/>
      <c r="N627" s="216"/>
      <c r="O627" s="195"/>
      <c r="P627" s="195"/>
      <c r="Q627" s="195"/>
      <c r="R627" s="195"/>
      <c r="S627" s="201"/>
    </row>
    <row r="628" spans="1:19" ht="15" hidden="1" x14ac:dyDescent="0.25">
      <c r="A628" s="172"/>
      <c r="B628" s="202" t="s">
        <v>1408</v>
      </c>
      <c r="C628" s="203" t="s">
        <v>1409</v>
      </c>
      <c r="D628" s="202" t="s">
        <v>1410</v>
      </c>
      <c r="E628" s="195"/>
      <c r="F628" s="204"/>
      <c r="G628" s="195"/>
      <c r="H628" s="195"/>
      <c r="I628" s="214"/>
      <c r="J628" s="214"/>
      <c r="K628" s="195"/>
      <c r="L628" s="195"/>
      <c r="M628" s="195"/>
      <c r="N628" s="216"/>
      <c r="O628" s="195"/>
      <c r="P628" s="195"/>
      <c r="Q628" s="195"/>
      <c r="R628" s="195"/>
      <c r="S628" s="201"/>
    </row>
    <row r="629" spans="1:19" ht="15" hidden="1" x14ac:dyDescent="0.25">
      <c r="A629" s="172"/>
      <c r="B629" s="202" t="s">
        <v>1411</v>
      </c>
      <c r="C629" s="203" t="s">
        <v>1412</v>
      </c>
      <c r="D629" s="202" t="s">
        <v>1413</v>
      </c>
      <c r="E629" s="195"/>
      <c r="F629" s="204"/>
      <c r="G629" s="195"/>
      <c r="H629" s="195"/>
      <c r="I629" s="214"/>
      <c r="J629" s="214"/>
      <c r="K629" s="195"/>
      <c r="L629" s="195"/>
      <c r="M629" s="195"/>
      <c r="N629" s="216"/>
      <c r="O629" s="195"/>
      <c r="P629" s="195"/>
      <c r="Q629" s="195"/>
      <c r="R629" s="195"/>
      <c r="S629" s="201"/>
    </row>
    <row r="630" spans="1:19" ht="15" hidden="1" x14ac:dyDescent="0.25">
      <c r="A630" s="172"/>
      <c r="B630" s="202" t="s">
        <v>1414</v>
      </c>
      <c r="C630" s="203" t="s">
        <v>1415</v>
      </c>
      <c r="D630" s="202" t="s">
        <v>1416</v>
      </c>
      <c r="E630" s="195"/>
      <c r="F630" s="204"/>
      <c r="G630" s="195"/>
      <c r="H630" s="195"/>
      <c r="I630" s="214"/>
      <c r="J630" s="214"/>
      <c r="K630" s="195"/>
      <c r="L630" s="195"/>
      <c r="M630" s="195"/>
      <c r="N630" s="216"/>
      <c r="O630" s="195"/>
      <c r="P630" s="195"/>
      <c r="Q630" s="195"/>
      <c r="R630" s="195"/>
      <c r="S630" s="201"/>
    </row>
    <row r="631" spans="1:19" ht="15" hidden="1" x14ac:dyDescent="0.25">
      <c r="A631" s="172"/>
      <c r="B631" s="202" t="s">
        <v>1417</v>
      </c>
      <c r="C631" s="203" t="s">
        <v>250</v>
      </c>
      <c r="D631" s="202" t="s">
        <v>1418</v>
      </c>
      <c r="E631" s="195"/>
      <c r="F631" s="204"/>
      <c r="G631" s="195"/>
      <c r="H631" s="195"/>
      <c r="I631" s="214"/>
      <c r="J631" s="214"/>
      <c r="K631" s="195"/>
      <c r="L631" s="195"/>
      <c r="M631" s="195"/>
      <c r="N631" s="216"/>
      <c r="O631" s="195"/>
      <c r="P631" s="195"/>
      <c r="Q631" s="195"/>
      <c r="R631" s="195"/>
      <c r="S631" s="201"/>
    </row>
    <row r="632" spans="1:19" ht="15" hidden="1" x14ac:dyDescent="0.25">
      <c r="A632" s="172"/>
      <c r="B632" s="202" t="s">
        <v>1419</v>
      </c>
      <c r="C632" s="203" t="s">
        <v>1420</v>
      </c>
      <c r="D632" s="202" t="s">
        <v>1421</v>
      </c>
      <c r="E632" s="195"/>
      <c r="F632" s="204"/>
      <c r="G632" s="195"/>
      <c r="H632" s="195"/>
      <c r="I632" s="214"/>
      <c r="J632" s="214"/>
      <c r="K632" s="195"/>
      <c r="L632" s="195"/>
      <c r="M632" s="195"/>
      <c r="N632" s="216"/>
      <c r="O632" s="195"/>
      <c r="P632" s="195"/>
      <c r="Q632" s="195"/>
      <c r="R632" s="195"/>
      <c r="S632" s="201"/>
    </row>
    <row r="633" spans="1:19" ht="15" hidden="1" x14ac:dyDescent="0.25">
      <c r="A633" s="172"/>
      <c r="B633" s="202" t="s">
        <v>1422</v>
      </c>
      <c r="C633" s="203" t="s">
        <v>1423</v>
      </c>
      <c r="D633" s="202" t="s">
        <v>1424</v>
      </c>
      <c r="E633" s="195"/>
      <c r="F633" s="204"/>
      <c r="G633" s="195"/>
      <c r="H633" s="195"/>
      <c r="I633" s="214"/>
      <c r="J633" s="214"/>
      <c r="K633" s="195"/>
      <c r="L633" s="195"/>
      <c r="M633" s="195"/>
      <c r="N633" s="216"/>
      <c r="O633" s="195"/>
      <c r="P633" s="195"/>
      <c r="Q633" s="195"/>
      <c r="R633" s="195"/>
      <c r="S633" s="201"/>
    </row>
    <row r="634" spans="1:19" ht="15" hidden="1" x14ac:dyDescent="0.25">
      <c r="A634" s="172"/>
      <c r="B634" s="202" t="s">
        <v>1425</v>
      </c>
      <c r="C634" s="203" t="s">
        <v>1426</v>
      </c>
      <c r="D634" s="202" t="s">
        <v>1427</v>
      </c>
      <c r="E634" s="195"/>
      <c r="F634" s="204"/>
      <c r="G634" s="195"/>
      <c r="H634" s="195"/>
      <c r="I634" s="214"/>
      <c r="J634" s="214"/>
      <c r="K634" s="195"/>
      <c r="L634" s="195"/>
      <c r="M634" s="195"/>
      <c r="N634" s="216"/>
      <c r="O634" s="195"/>
      <c r="P634" s="195"/>
      <c r="Q634" s="195"/>
      <c r="R634" s="195"/>
      <c r="S634" s="201"/>
    </row>
    <row r="635" spans="1:19" ht="15" hidden="1" x14ac:dyDescent="0.25">
      <c r="A635" s="172"/>
      <c r="B635" s="202" t="s">
        <v>1428</v>
      </c>
      <c r="C635" s="203" t="s">
        <v>1429</v>
      </c>
      <c r="D635" s="202" t="s">
        <v>1427</v>
      </c>
      <c r="E635" s="195"/>
      <c r="F635" s="204"/>
      <c r="G635" s="195"/>
      <c r="H635" s="195"/>
      <c r="I635" s="214"/>
      <c r="J635" s="214"/>
      <c r="K635" s="195"/>
      <c r="L635" s="195"/>
      <c r="M635" s="195"/>
      <c r="N635" s="216"/>
      <c r="O635" s="195"/>
      <c r="P635" s="195"/>
      <c r="Q635" s="195"/>
      <c r="R635" s="195"/>
      <c r="S635" s="201"/>
    </row>
    <row r="636" spans="1:19" ht="15" hidden="1" x14ac:dyDescent="0.25">
      <c r="A636" s="172"/>
      <c r="B636" s="202" t="s">
        <v>1430</v>
      </c>
      <c r="C636" s="203" t="s">
        <v>1431</v>
      </c>
      <c r="D636" s="202" t="s">
        <v>1427</v>
      </c>
      <c r="E636" s="195"/>
      <c r="F636" s="204"/>
      <c r="G636" s="195"/>
      <c r="H636" s="195"/>
      <c r="I636" s="214"/>
      <c r="J636" s="214"/>
      <c r="K636" s="195"/>
      <c r="L636" s="195"/>
      <c r="M636" s="195"/>
      <c r="N636" s="216"/>
      <c r="O636" s="195"/>
      <c r="P636" s="195"/>
      <c r="Q636" s="195"/>
      <c r="R636" s="195"/>
      <c r="S636" s="201"/>
    </row>
    <row r="637" spans="1:19" ht="15" hidden="1" x14ac:dyDescent="0.25">
      <c r="A637" s="172"/>
      <c r="B637" s="202" t="s">
        <v>1432</v>
      </c>
      <c r="C637" s="203" t="s">
        <v>1433</v>
      </c>
      <c r="D637" s="202" t="s">
        <v>1427</v>
      </c>
      <c r="E637" s="195"/>
      <c r="F637" s="204"/>
      <c r="G637" s="195"/>
      <c r="H637" s="195"/>
      <c r="I637" s="214"/>
      <c r="J637" s="214"/>
      <c r="K637" s="195"/>
      <c r="L637" s="195"/>
      <c r="M637" s="195"/>
      <c r="N637" s="216"/>
      <c r="O637" s="195"/>
      <c r="P637" s="195"/>
      <c r="Q637" s="195"/>
      <c r="R637" s="195"/>
      <c r="S637" s="201"/>
    </row>
    <row r="638" spans="1:19" ht="15" hidden="1" x14ac:dyDescent="0.25">
      <c r="A638" s="172"/>
      <c r="B638" s="202" t="s">
        <v>1434</v>
      </c>
      <c r="C638" s="203" t="s">
        <v>1435</v>
      </c>
      <c r="D638" s="202" t="s">
        <v>1427</v>
      </c>
      <c r="E638" s="195"/>
      <c r="F638" s="204"/>
      <c r="G638" s="195"/>
      <c r="H638" s="195"/>
      <c r="I638" s="214"/>
      <c r="J638" s="214"/>
      <c r="K638" s="195"/>
      <c r="L638" s="195"/>
      <c r="M638" s="195"/>
      <c r="N638" s="216"/>
      <c r="O638" s="195"/>
      <c r="P638" s="195"/>
      <c r="Q638" s="195"/>
      <c r="R638" s="195"/>
      <c r="S638" s="201"/>
    </row>
    <row r="639" spans="1:19" ht="15" hidden="1" x14ac:dyDescent="0.25">
      <c r="A639" s="172"/>
      <c r="B639" s="202" t="s">
        <v>1436</v>
      </c>
      <c r="C639" s="203" t="s">
        <v>1437</v>
      </c>
      <c r="D639" s="202" t="s">
        <v>1427</v>
      </c>
      <c r="E639" s="195"/>
      <c r="F639" s="204"/>
      <c r="G639" s="195"/>
      <c r="H639" s="195"/>
      <c r="I639" s="214"/>
      <c r="J639" s="214"/>
      <c r="K639" s="195"/>
      <c r="L639" s="195"/>
      <c r="M639" s="195"/>
      <c r="N639" s="216"/>
      <c r="O639" s="195"/>
      <c r="P639" s="195"/>
      <c r="Q639" s="195"/>
      <c r="R639" s="195"/>
      <c r="S639" s="201"/>
    </row>
    <row r="640" spans="1:19" ht="15" hidden="1" x14ac:dyDescent="0.25">
      <c r="A640" s="172"/>
      <c r="B640" s="202" t="s">
        <v>1438</v>
      </c>
      <c r="C640" s="203" t="s">
        <v>1439</v>
      </c>
      <c r="D640" s="202" t="s">
        <v>1427</v>
      </c>
      <c r="E640" s="195"/>
      <c r="F640" s="204"/>
      <c r="G640" s="195"/>
      <c r="H640" s="195"/>
      <c r="I640" s="214"/>
      <c r="J640" s="214"/>
      <c r="K640" s="195"/>
      <c r="L640" s="195"/>
      <c r="M640" s="195"/>
      <c r="N640" s="216"/>
      <c r="O640" s="195"/>
      <c r="P640" s="195"/>
      <c r="Q640" s="195"/>
      <c r="R640" s="195"/>
      <c r="S640" s="201"/>
    </row>
    <row r="641" spans="1:19" ht="15" hidden="1" x14ac:dyDescent="0.25">
      <c r="A641" s="172"/>
      <c r="B641" s="202" t="s">
        <v>1440</v>
      </c>
      <c r="C641" s="203" t="s">
        <v>1441</v>
      </c>
      <c r="D641" s="202" t="s">
        <v>1427</v>
      </c>
      <c r="E641" s="195"/>
      <c r="F641" s="204"/>
      <c r="G641" s="195"/>
      <c r="H641" s="195"/>
      <c r="I641" s="214"/>
      <c r="J641" s="214"/>
      <c r="K641" s="195"/>
      <c r="L641" s="195"/>
      <c r="M641" s="195"/>
      <c r="N641" s="216"/>
      <c r="O641" s="195"/>
      <c r="P641" s="195"/>
      <c r="Q641" s="195"/>
      <c r="R641" s="195"/>
      <c r="S641" s="201"/>
    </row>
    <row r="642" spans="1:19" ht="15" hidden="1" x14ac:dyDescent="0.25">
      <c r="A642" s="172"/>
      <c r="B642" s="202" t="s">
        <v>1442</v>
      </c>
      <c r="C642" s="203" t="s">
        <v>1443</v>
      </c>
      <c r="D642" s="202" t="s">
        <v>1444</v>
      </c>
      <c r="E642" s="195"/>
      <c r="F642" s="204"/>
      <c r="G642" s="195"/>
      <c r="H642" s="195"/>
      <c r="I642" s="214"/>
      <c r="J642" s="214"/>
      <c r="K642" s="195"/>
      <c r="L642" s="195"/>
      <c r="M642" s="195"/>
      <c r="N642" s="216"/>
      <c r="O642" s="195"/>
      <c r="P642" s="195"/>
      <c r="Q642" s="195"/>
      <c r="R642" s="195"/>
      <c r="S642" s="201"/>
    </row>
    <row r="643" spans="1:19" ht="15" hidden="1" x14ac:dyDescent="0.25">
      <c r="A643" s="172"/>
      <c r="B643" s="202" t="s">
        <v>1445</v>
      </c>
      <c r="C643" s="203" t="s">
        <v>250</v>
      </c>
      <c r="D643" s="202" t="s">
        <v>1446</v>
      </c>
      <c r="E643" s="195"/>
      <c r="F643" s="204"/>
      <c r="G643" s="195"/>
      <c r="H643" s="195"/>
      <c r="I643" s="214"/>
      <c r="J643" s="214"/>
      <c r="K643" s="195"/>
      <c r="L643" s="195"/>
      <c r="M643" s="195"/>
      <c r="N643" s="216"/>
      <c r="O643" s="195"/>
      <c r="P643" s="195"/>
      <c r="Q643" s="195"/>
      <c r="R643" s="195"/>
      <c r="S643" s="201"/>
    </row>
    <row r="644" spans="1:19" ht="15" hidden="1" x14ac:dyDescent="0.25">
      <c r="A644" s="172"/>
      <c r="B644" s="202" t="s">
        <v>1447</v>
      </c>
      <c r="C644" s="203" t="s">
        <v>1448</v>
      </c>
      <c r="D644" s="202" t="s">
        <v>1449</v>
      </c>
      <c r="E644" s="195"/>
      <c r="F644" s="204"/>
      <c r="G644" s="195"/>
      <c r="H644" s="195"/>
      <c r="I644" s="214"/>
      <c r="J644" s="214"/>
      <c r="K644" s="195"/>
      <c r="L644" s="195"/>
      <c r="M644" s="195"/>
      <c r="N644" s="216"/>
      <c r="O644" s="195"/>
      <c r="P644" s="195"/>
      <c r="Q644" s="195"/>
      <c r="R644" s="195"/>
      <c r="S644" s="201"/>
    </row>
    <row r="645" spans="1:19" ht="15" hidden="1" x14ac:dyDescent="0.25">
      <c r="A645" s="172"/>
      <c r="B645" s="202" t="s">
        <v>1450</v>
      </c>
      <c r="C645" s="203" t="s">
        <v>1451</v>
      </c>
      <c r="D645" s="202" t="s">
        <v>1449</v>
      </c>
      <c r="E645" s="195"/>
      <c r="F645" s="204"/>
      <c r="G645" s="195"/>
      <c r="H645" s="195"/>
      <c r="I645" s="214"/>
      <c r="J645" s="214"/>
      <c r="K645" s="195"/>
      <c r="L645" s="195"/>
      <c r="M645" s="195"/>
      <c r="N645" s="216"/>
      <c r="O645" s="195"/>
      <c r="P645" s="195"/>
      <c r="Q645" s="195"/>
      <c r="R645" s="195"/>
      <c r="S645" s="201"/>
    </row>
    <row r="646" spans="1:19" ht="15" hidden="1" x14ac:dyDescent="0.25">
      <c r="A646" s="172"/>
      <c r="B646" s="202" t="s">
        <v>1452</v>
      </c>
      <c r="C646" s="203" t="s">
        <v>1453</v>
      </c>
      <c r="D646" s="202" t="s">
        <v>416</v>
      </c>
      <c r="E646" s="195"/>
      <c r="F646" s="204"/>
      <c r="G646" s="195"/>
      <c r="H646" s="195"/>
      <c r="I646" s="214"/>
      <c r="J646" s="214"/>
      <c r="K646" s="195"/>
      <c r="L646" s="195"/>
      <c r="M646" s="195"/>
      <c r="N646" s="216"/>
      <c r="O646" s="195"/>
      <c r="P646" s="195"/>
      <c r="Q646" s="195"/>
      <c r="R646" s="195"/>
      <c r="S646" s="201"/>
    </row>
    <row r="647" spans="1:19" ht="15" hidden="1" x14ac:dyDescent="0.25">
      <c r="A647" s="172"/>
      <c r="B647" s="202" t="s">
        <v>1454</v>
      </c>
      <c r="C647" s="203" t="s">
        <v>1455</v>
      </c>
      <c r="D647" s="202" t="s">
        <v>1456</v>
      </c>
      <c r="E647" s="195"/>
      <c r="F647" s="204"/>
      <c r="G647" s="195"/>
      <c r="H647" s="195"/>
      <c r="I647" s="214"/>
      <c r="J647" s="214"/>
      <c r="K647" s="195"/>
      <c r="L647" s="195"/>
      <c r="M647" s="195"/>
      <c r="N647" s="216"/>
      <c r="O647" s="195"/>
      <c r="P647" s="195"/>
      <c r="Q647" s="195"/>
      <c r="R647" s="195"/>
      <c r="S647" s="201"/>
    </row>
    <row r="648" spans="1:19" ht="15" hidden="1" x14ac:dyDescent="0.25">
      <c r="A648" s="172"/>
      <c r="B648" s="202" t="s">
        <v>1457</v>
      </c>
      <c r="C648" s="203" t="s">
        <v>1458</v>
      </c>
      <c r="D648" s="202" t="s">
        <v>1459</v>
      </c>
      <c r="E648" s="195"/>
      <c r="F648" s="204"/>
      <c r="G648" s="195"/>
      <c r="H648" s="195"/>
      <c r="I648" s="214"/>
      <c r="J648" s="214"/>
      <c r="K648" s="195"/>
      <c r="L648" s="195"/>
      <c r="M648" s="195"/>
      <c r="N648" s="216"/>
      <c r="O648" s="195"/>
      <c r="P648" s="195"/>
      <c r="Q648" s="195"/>
      <c r="R648" s="195"/>
      <c r="S648" s="201"/>
    </row>
    <row r="649" spans="1:19" ht="15" hidden="1" x14ac:dyDescent="0.25">
      <c r="A649" s="172"/>
      <c r="B649" s="202" t="s">
        <v>1460</v>
      </c>
      <c r="C649" s="203" t="s">
        <v>1461</v>
      </c>
      <c r="D649" s="202" t="s">
        <v>1462</v>
      </c>
      <c r="E649" s="195"/>
      <c r="F649" s="204"/>
      <c r="G649" s="195"/>
      <c r="H649" s="195"/>
      <c r="I649" s="214"/>
      <c r="J649" s="214"/>
      <c r="K649" s="195"/>
      <c r="L649" s="195"/>
      <c r="M649" s="195"/>
      <c r="N649" s="216"/>
      <c r="O649" s="195"/>
      <c r="P649" s="195"/>
      <c r="Q649" s="195"/>
      <c r="R649" s="195"/>
      <c r="S649" s="201"/>
    </row>
    <row r="650" spans="1:19" ht="15" hidden="1" x14ac:dyDescent="0.25">
      <c r="A650" s="172"/>
      <c r="B650" s="202" t="s">
        <v>1463</v>
      </c>
      <c r="C650" s="203" t="s">
        <v>1464</v>
      </c>
      <c r="D650" s="202" t="s">
        <v>1465</v>
      </c>
      <c r="E650" s="195"/>
      <c r="F650" s="204"/>
      <c r="G650" s="195"/>
      <c r="H650" s="195"/>
      <c r="I650" s="214"/>
      <c r="J650" s="214"/>
      <c r="K650" s="195"/>
      <c r="L650" s="195"/>
      <c r="M650" s="195"/>
      <c r="N650" s="216"/>
      <c r="O650" s="195"/>
      <c r="P650" s="195"/>
      <c r="Q650" s="195"/>
      <c r="R650" s="195"/>
      <c r="S650" s="201"/>
    </row>
    <row r="651" spans="1:19" ht="15" hidden="1" x14ac:dyDescent="0.25">
      <c r="A651" s="172"/>
      <c r="B651" s="202" t="s">
        <v>1466</v>
      </c>
      <c r="C651" s="203" t="s">
        <v>1467</v>
      </c>
      <c r="D651" s="202" t="s">
        <v>1402</v>
      </c>
      <c r="E651" s="195"/>
      <c r="F651" s="204"/>
      <c r="G651" s="195"/>
      <c r="H651" s="195"/>
      <c r="I651" s="214"/>
      <c r="J651" s="214"/>
      <c r="K651" s="195"/>
      <c r="L651" s="195"/>
      <c r="M651" s="195"/>
      <c r="N651" s="216"/>
      <c r="O651" s="195"/>
      <c r="P651" s="195"/>
      <c r="Q651" s="195"/>
      <c r="R651" s="195"/>
      <c r="S651" s="201"/>
    </row>
    <row r="652" spans="1:19" ht="15" hidden="1" x14ac:dyDescent="0.25">
      <c r="A652" s="172"/>
      <c r="B652" s="202" t="s">
        <v>1468</v>
      </c>
      <c r="C652" s="203" t="s">
        <v>1469</v>
      </c>
      <c r="D652" s="202" t="s">
        <v>1402</v>
      </c>
      <c r="E652" s="195"/>
      <c r="F652" s="204"/>
      <c r="G652" s="195"/>
      <c r="H652" s="195"/>
      <c r="I652" s="214"/>
      <c r="J652" s="214"/>
      <c r="K652" s="195"/>
      <c r="L652" s="195"/>
      <c r="M652" s="195"/>
      <c r="N652" s="216"/>
      <c r="O652" s="195"/>
      <c r="P652" s="195"/>
      <c r="Q652" s="195"/>
      <c r="R652" s="195"/>
      <c r="S652" s="201"/>
    </row>
    <row r="653" spans="1:19" ht="15" hidden="1" x14ac:dyDescent="0.25">
      <c r="A653" s="172"/>
      <c r="B653" s="202" t="s">
        <v>1470</v>
      </c>
      <c r="C653" s="203" t="s">
        <v>1471</v>
      </c>
      <c r="D653" s="202" t="s">
        <v>1402</v>
      </c>
      <c r="E653" s="195"/>
      <c r="F653" s="204"/>
      <c r="G653" s="195"/>
      <c r="H653" s="195"/>
      <c r="I653" s="214"/>
      <c r="J653" s="214"/>
      <c r="K653" s="195"/>
      <c r="L653" s="195"/>
      <c r="M653" s="195"/>
      <c r="N653" s="216"/>
      <c r="O653" s="195"/>
      <c r="P653" s="195"/>
      <c r="Q653" s="195"/>
      <c r="R653" s="195"/>
      <c r="S653" s="201"/>
    </row>
    <row r="654" spans="1:19" ht="15" hidden="1" x14ac:dyDescent="0.25">
      <c r="A654" s="172"/>
      <c r="B654" s="202" t="s">
        <v>1472</v>
      </c>
      <c r="C654" s="203" t="s">
        <v>1473</v>
      </c>
      <c r="D654" s="202" t="s">
        <v>1474</v>
      </c>
      <c r="E654" s="195"/>
      <c r="F654" s="204"/>
      <c r="G654" s="195"/>
      <c r="H654" s="195"/>
      <c r="I654" s="214"/>
      <c r="J654" s="214"/>
      <c r="K654" s="195"/>
      <c r="L654" s="195"/>
      <c r="M654" s="195"/>
      <c r="N654" s="216"/>
      <c r="O654" s="195"/>
      <c r="P654" s="195"/>
      <c r="Q654" s="195"/>
      <c r="R654" s="195"/>
      <c r="S654" s="201"/>
    </row>
    <row r="655" spans="1:19" ht="15" hidden="1" x14ac:dyDescent="0.25">
      <c r="A655" s="172"/>
      <c r="B655" s="202" t="s">
        <v>1475</v>
      </c>
      <c r="C655" s="203" t="s">
        <v>1476</v>
      </c>
      <c r="D655" s="202" t="s">
        <v>1477</v>
      </c>
      <c r="E655" s="195"/>
      <c r="F655" s="204"/>
      <c r="G655" s="195"/>
      <c r="H655" s="195"/>
      <c r="I655" s="214"/>
      <c r="J655" s="214"/>
      <c r="K655" s="195"/>
      <c r="L655" s="195"/>
      <c r="M655" s="195"/>
      <c r="N655" s="216"/>
      <c r="O655" s="195"/>
      <c r="P655" s="195"/>
      <c r="Q655" s="195"/>
      <c r="R655" s="195"/>
      <c r="S655" s="201"/>
    </row>
    <row r="656" spans="1:19" ht="15" hidden="1" x14ac:dyDescent="0.25">
      <c r="A656" s="172"/>
      <c r="B656" s="202" t="s">
        <v>1478</v>
      </c>
      <c r="C656" s="203" t="s">
        <v>1476</v>
      </c>
      <c r="D656" s="202" t="s">
        <v>1479</v>
      </c>
      <c r="E656" s="195"/>
      <c r="F656" s="204"/>
      <c r="G656" s="195"/>
      <c r="H656" s="195"/>
      <c r="I656" s="214"/>
      <c r="J656" s="214"/>
      <c r="K656" s="195"/>
      <c r="L656" s="195"/>
      <c r="M656" s="195"/>
      <c r="N656" s="216"/>
      <c r="O656" s="195"/>
      <c r="P656" s="195"/>
      <c r="Q656" s="195"/>
      <c r="R656" s="195"/>
      <c r="S656" s="201"/>
    </row>
    <row r="657" spans="1:19" ht="15" hidden="1" x14ac:dyDescent="0.25">
      <c r="A657" s="172"/>
      <c r="B657" s="202" t="s">
        <v>1480</v>
      </c>
      <c r="C657" s="203" t="s">
        <v>1476</v>
      </c>
      <c r="D657" s="202" t="s">
        <v>1479</v>
      </c>
      <c r="E657" s="195"/>
      <c r="F657" s="204"/>
      <c r="G657" s="195"/>
      <c r="H657" s="195"/>
      <c r="I657" s="214"/>
      <c r="J657" s="214"/>
      <c r="K657" s="195"/>
      <c r="L657" s="195"/>
      <c r="M657" s="195"/>
      <c r="N657" s="216"/>
      <c r="O657" s="195"/>
      <c r="P657" s="195"/>
      <c r="Q657" s="195"/>
      <c r="R657" s="195"/>
      <c r="S657" s="201"/>
    </row>
    <row r="658" spans="1:19" ht="15" hidden="1" x14ac:dyDescent="0.25">
      <c r="A658" s="172"/>
      <c r="B658" s="202" t="s">
        <v>1481</v>
      </c>
      <c r="C658" s="203" t="s">
        <v>1476</v>
      </c>
      <c r="D658" s="202" t="s">
        <v>1479</v>
      </c>
      <c r="E658" s="195"/>
      <c r="F658" s="204"/>
      <c r="G658" s="195"/>
      <c r="H658" s="195"/>
      <c r="I658" s="214"/>
      <c r="J658" s="214"/>
      <c r="K658" s="195"/>
      <c r="L658" s="195"/>
      <c r="M658" s="195"/>
      <c r="N658" s="216"/>
      <c r="O658" s="195"/>
      <c r="P658" s="195"/>
      <c r="Q658" s="195"/>
      <c r="R658" s="195"/>
      <c r="S658" s="201"/>
    </row>
    <row r="659" spans="1:19" ht="15" hidden="1" x14ac:dyDescent="0.25">
      <c r="A659" s="172"/>
      <c r="B659" s="202" t="s">
        <v>1482</v>
      </c>
      <c r="C659" s="203" t="s">
        <v>1476</v>
      </c>
      <c r="D659" s="202" t="s">
        <v>1479</v>
      </c>
      <c r="E659" s="195"/>
      <c r="F659" s="204"/>
      <c r="G659" s="195"/>
      <c r="H659" s="195"/>
      <c r="I659" s="214"/>
      <c r="J659" s="214"/>
      <c r="K659" s="195"/>
      <c r="L659" s="195"/>
      <c r="M659" s="195"/>
      <c r="N659" s="216"/>
      <c r="O659" s="195"/>
      <c r="P659" s="195"/>
      <c r="Q659" s="195"/>
      <c r="R659" s="195"/>
      <c r="S659" s="201"/>
    </row>
    <row r="660" spans="1:19" ht="15" hidden="1" x14ac:dyDescent="0.25">
      <c r="A660" s="172"/>
      <c r="B660" s="202" t="s">
        <v>1483</v>
      </c>
      <c r="C660" s="203" t="s">
        <v>1476</v>
      </c>
      <c r="D660" s="202" t="s">
        <v>1479</v>
      </c>
      <c r="E660" s="195"/>
      <c r="F660" s="204"/>
      <c r="G660" s="195"/>
      <c r="H660" s="195"/>
      <c r="I660" s="214"/>
      <c r="J660" s="214"/>
      <c r="K660" s="195"/>
      <c r="L660" s="195"/>
      <c r="M660" s="195"/>
      <c r="N660" s="216"/>
      <c r="O660" s="195"/>
      <c r="P660" s="195"/>
      <c r="Q660" s="195"/>
      <c r="R660" s="195"/>
      <c r="S660" s="201"/>
    </row>
    <row r="661" spans="1:19" ht="15" hidden="1" x14ac:dyDescent="0.25">
      <c r="A661" s="172"/>
      <c r="B661" s="202" t="s">
        <v>1484</v>
      </c>
      <c r="C661" s="203" t="s">
        <v>1476</v>
      </c>
      <c r="D661" s="202" t="s">
        <v>1479</v>
      </c>
      <c r="E661" s="195"/>
      <c r="F661" s="204"/>
      <c r="G661" s="195"/>
      <c r="H661" s="195"/>
      <c r="I661" s="214"/>
      <c r="J661" s="214"/>
      <c r="K661" s="195"/>
      <c r="L661" s="195"/>
      <c r="M661" s="195"/>
      <c r="N661" s="216"/>
      <c r="O661" s="195"/>
      <c r="P661" s="195"/>
      <c r="Q661" s="195"/>
      <c r="R661" s="195"/>
      <c r="S661" s="201"/>
    </row>
    <row r="662" spans="1:19" ht="15" hidden="1" x14ac:dyDescent="0.25">
      <c r="A662" s="172"/>
      <c r="B662" s="202" t="s">
        <v>1485</v>
      </c>
      <c r="C662" s="203" t="s">
        <v>1476</v>
      </c>
      <c r="D662" s="202" t="s">
        <v>1479</v>
      </c>
      <c r="E662" s="195"/>
      <c r="F662" s="204"/>
      <c r="G662" s="195"/>
      <c r="H662" s="195"/>
      <c r="I662" s="214"/>
      <c r="J662" s="214"/>
      <c r="K662" s="195"/>
      <c r="L662" s="195"/>
      <c r="M662" s="195"/>
      <c r="N662" s="216"/>
      <c r="O662" s="195"/>
      <c r="P662" s="195"/>
      <c r="Q662" s="195"/>
      <c r="R662" s="195"/>
      <c r="S662" s="201"/>
    </row>
    <row r="663" spans="1:19" ht="15" hidden="1" x14ac:dyDescent="0.25">
      <c r="A663" s="172"/>
      <c r="B663" s="202" t="s">
        <v>1486</v>
      </c>
      <c r="C663" s="203" t="s">
        <v>1476</v>
      </c>
      <c r="D663" s="202" t="s">
        <v>1479</v>
      </c>
      <c r="E663" s="195"/>
      <c r="F663" s="204"/>
      <c r="G663" s="195"/>
      <c r="H663" s="195"/>
      <c r="I663" s="214"/>
      <c r="J663" s="214"/>
      <c r="K663" s="195"/>
      <c r="L663" s="195"/>
      <c r="M663" s="195"/>
      <c r="N663" s="216"/>
      <c r="O663" s="195"/>
      <c r="P663" s="195"/>
      <c r="Q663" s="195"/>
      <c r="R663" s="195"/>
      <c r="S663" s="201"/>
    </row>
    <row r="664" spans="1:19" ht="15" hidden="1" x14ac:dyDescent="0.25">
      <c r="A664" s="172"/>
      <c r="B664" s="202" t="s">
        <v>1487</v>
      </c>
      <c r="C664" s="203" t="s">
        <v>1476</v>
      </c>
      <c r="D664" s="202" t="s">
        <v>1479</v>
      </c>
      <c r="E664" s="195"/>
      <c r="F664" s="204"/>
      <c r="G664" s="195"/>
      <c r="H664" s="195"/>
      <c r="I664" s="214"/>
      <c r="J664" s="214"/>
      <c r="K664" s="195"/>
      <c r="L664" s="195"/>
      <c r="M664" s="195"/>
      <c r="N664" s="216"/>
      <c r="O664" s="195"/>
      <c r="P664" s="195"/>
      <c r="Q664" s="195"/>
      <c r="R664" s="195"/>
      <c r="S664" s="201"/>
    </row>
    <row r="665" spans="1:19" ht="15" hidden="1" x14ac:dyDescent="0.25">
      <c r="A665" s="172"/>
      <c r="B665" s="202" t="s">
        <v>1488</v>
      </c>
      <c r="C665" s="203" t="s">
        <v>1476</v>
      </c>
      <c r="D665" s="202" t="s">
        <v>1479</v>
      </c>
      <c r="E665" s="195"/>
      <c r="F665" s="204"/>
      <c r="G665" s="195"/>
      <c r="H665" s="195"/>
      <c r="I665" s="214"/>
      <c r="J665" s="214"/>
      <c r="K665" s="195"/>
      <c r="L665" s="195"/>
      <c r="M665" s="195"/>
      <c r="N665" s="216"/>
      <c r="O665" s="195"/>
      <c r="P665" s="195"/>
      <c r="Q665" s="195"/>
      <c r="R665" s="195"/>
      <c r="S665" s="201"/>
    </row>
    <row r="666" spans="1:19" ht="15" hidden="1" x14ac:dyDescent="0.25">
      <c r="A666" s="172"/>
      <c r="B666" s="202" t="s">
        <v>1489</v>
      </c>
      <c r="C666" s="203" t="s">
        <v>1476</v>
      </c>
      <c r="D666" s="202" t="s">
        <v>1479</v>
      </c>
      <c r="E666" s="195"/>
      <c r="F666" s="204"/>
      <c r="G666" s="195"/>
      <c r="H666" s="195"/>
      <c r="I666" s="214"/>
      <c r="J666" s="214"/>
      <c r="K666" s="195"/>
      <c r="L666" s="195"/>
      <c r="M666" s="195"/>
      <c r="N666" s="216"/>
      <c r="O666" s="195"/>
      <c r="P666" s="195"/>
      <c r="Q666" s="195"/>
      <c r="R666" s="195"/>
      <c r="S666" s="201"/>
    </row>
    <row r="667" spans="1:19" ht="15" hidden="1" x14ac:dyDescent="0.25">
      <c r="A667" s="172"/>
      <c r="B667" s="202" t="s">
        <v>1490</v>
      </c>
      <c r="C667" s="203" t="s">
        <v>1476</v>
      </c>
      <c r="D667" s="202" t="s">
        <v>1479</v>
      </c>
      <c r="E667" s="195"/>
      <c r="F667" s="204"/>
      <c r="G667" s="195"/>
      <c r="H667" s="195"/>
      <c r="I667" s="214"/>
      <c r="J667" s="214"/>
      <c r="K667" s="195"/>
      <c r="L667" s="195"/>
      <c r="M667" s="195"/>
      <c r="N667" s="216"/>
      <c r="O667" s="195"/>
      <c r="P667" s="195"/>
      <c r="Q667" s="195"/>
      <c r="R667" s="195"/>
      <c r="S667" s="201"/>
    </row>
    <row r="668" spans="1:19" ht="15" hidden="1" x14ac:dyDescent="0.25">
      <c r="A668" s="172"/>
      <c r="B668" s="202" t="s">
        <v>1491</v>
      </c>
      <c r="C668" s="203" t="s">
        <v>1476</v>
      </c>
      <c r="D668" s="202" t="s">
        <v>1479</v>
      </c>
      <c r="E668" s="195"/>
      <c r="F668" s="204"/>
      <c r="G668" s="195"/>
      <c r="H668" s="195"/>
      <c r="I668" s="214"/>
      <c r="J668" s="214"/>
      <c r="K668" s="195"/>
      <c r="L668" s="195"/>
      <c r="M668" s="195"/>
      <c r="N668" s="216"/>
      <c r="O668" s="195"/>
      <c r="P668" s="195"/>
      <c r="Q668" s="195"/>
      <c r="R668" s="195"/>
      <c r="S668" s="201"/>
    </row>
    <row r="669" spans="1:19" ht="15" hidden="1" x14ac:dyDescent="0.25">
      <c r="A669" s="172"/>
      <c r="B669" s="202" t="s">
        <v>1492</v>
      </c>
      <c r="C669" s="203" t="s">
        <v>1476</v>
      </c>
      <c r="D669" s="202" t="s">
        <v>1479</v>
      </c>
      <c r="E669" s="195"/>
      <c r="F669" s="204"/>
      <c r="G669" s="195"/>
      <c r="H669" s="195"/>
      <c r="I669" s="214"/>
      <c r="J669" s="214"/>
      <c r="K669" s="195"/>
      <c r="L669" s="195"/>
      <c r="M669" s="195"/>
      <c r="N669" s="216"/>
      <c r="O669" s="195"/>
      <c r="P669" s="195"/>
      <c r="Q669" s="195"/>
      <c r="R669" s="195"/>
      <c r="S669" s="201"/>
    </row>
    <row r="670" spans="1:19" ht="15" hidden="1" x14ac:dyDescent="0.25">
      <c r="A670" s="172"/>
      <c r="B670" s="202" t="s">
        <v>1493</v>
      </c>
      <c r="C670" s="203" t="s">
        <v>1476</v>
      </c>
      <c r="D670" s="202" t="s">
        <v>1479</v>
      </c>
      <c r="E670" s="195"/>
      <c r="F670" s="204"/>
      <c r="G670" s="195"/>
      <c r="H670" s="195"/>
      <c r="I670" s="214"/>
      <c r="J670" s="214"/>
      <c r="K670" s="195"/>
      <c r="L670" s="195"/>
      <c r="M670" s="195"/>
      <c r="N670" s="216"/>
      <c r="O670" s="195"/>
      <c r="P670" s="195"/>
      <c r="Q670" s="195"/>
      <c r="R670" s="195"/>
      <c r="S670" s="201"/>
    </row>
    <row r="671" spans="1:19" ht="15" hidden="1" x14ac:dyDescent="0.25">
      <c r="A671" s="172"/>
      <c r="B671" s="202" t="s">
        <v>1494</v>
      </c>
      <c r="C671" s="203" t="s">
        <v>1495</v>
      </c>
      <c r="D671" s="202" t="s">
        <v>1479</v>
      </c>
      <c r="E671" s="195"/>
      <c r="F671" s="204"/>
      <c r="G671" s="195"/>
      <c r="H671" s="195"/>
      <c r="I671" s="214"/>
      <c r="J671" s="214"/>
      <c r="K671" s="195"/>
      <c r="L671" s="195"/>
      <c r="M671" s="195"/>
      <c r="N671" s="216"/>
      <c r="O671" s="195"/>
      <c r="P671" s="195"/>
      <c r="Q671" s="195"/>
      <c r="R671" s="195"/>
      <c r="S671" s="201"/>
    </row>
    <row r="672" spans="1:19" ht="15" hidden="1" x14ac:dyDescent="0.25">
      <c r="A672" s="172"/>
      <c r="B672" s="202" t="s">
        <v>1496</v>
      </c>
      <c r="C672" s="203" t="s">
        <v>1495</v>
      </c>
      <c r="D672" s="202" t="s">
        <v>1479</v>
      </c>
      <c r="E672" s="195"/>
      <c r="F672" s="204"/>
      <c r="G672" s="195"/>
      <c r="H672" s="195"/>
      <c r="I672" s="214"/>
      <c r="J672" s="214"/>
      <c r="K672" s="195"/>
      <c r="L672" s="195"/>
      <c r="M672" s="195"/>
      <c r="N672" s="216"/>
      <c r="O672" s="195"/>
      <c r="P672" s="195"/>
      <c r="Q672" s="195"/>
      <c r="R672" s="195"/>
      <c r="S672" s="201"/>
    </row>
    <row r="673" spans="1:19" ht="15" hidden="1" x14ac:dyDescent="0.25">
      <c r="A673" s="172"/>
      <c r="B673" s="202" t="s">
        <v>1497</v>
      </c>
      <c r="C673" s="203" t="s">
        <v>1495</v>
      </c>
      <c r="D673" s="202" t="s">
        <v>1479</v>
      </c>
      <c r="E673" s="195"/>
      <c r="F673" s="204"/>
      <c r="G673" s="195"/>
      <c r="H673" s="195"/>
      <c r="I673" s="214"/>
      <c r="J673" s="214"/>
      <c r="K673" s="195"/>
      <c r="L673" s="195"/>
      <c r="M673" s="195"/>
      <c r="N673" s="216"/>
      <c r="O673" s="195"/>
      <c r="P673" s="195"/>
      <c r="Q673" s="195"/>
      <c r="R673" s="195"/>
      <c r="S673" s="201"/>
    </row>
    <row r="674" spans="1:19" ht="15" hidden="1" x14ac:dyDescent="0.25">
      <c r="A674" s="172"/>
      <c r="B674" s="202" t="s">
        <v>1498</v>
      </c>
      <c r="C674" s="203" t="s">
        <v>1499</v>
      </c>
      <c r="D674" s="202" t="s">
        <v>1479</v>
      </c>
      <c r="E674" s="195"/>
      <c r="F674" s="204"/>
      <c r="G674" s="195"/>
      <c r="H674" s="195"/>
      <c r="I674" s="214"/>
      <c r="J674" s="214"/>
      <c r="K674" s="195"/>
      <c r="L674" s="195"/>
      <c r="M674" s="195"/>
      <c r="N674" s="216"/>
      <c r="O674" s="195"/>
      <c r="P674" s="195"/>
      <c r="Q674" s="195"/>
      <c r="R674" s="195"/>
      <c r="S674" s="201"/>
    </row>
    <row r="675" spans="1:19" ht="15" hidden="1" x14ac:dyDescent="0.25">
      <c r="A675" s="172"/>
      <c r="B675" s="202" t="s">
        <v>1500</v>
      </c>
      <c r="C675" s="203" t="s">
        <v>1501</v>
      </c>
      <c r="D675" s="202" t="s">
        <v>1479</v>
      </c>
      <c r="E675" s="195"/>
      <c r="F675" s="204"/>
      <c r="G675" s="195"/>
      <c r="H675" s="195"/>
      <c r="I675" s="214"/>
      <c r="J675" s="214"/>
      <c r="K675" s="195"/>
      <c r="L675" s="195"/>
      <c r="M675" s="195"/>
      <c r="N675" s="216"/>
      <c r="O675" s="195"/>
      <c r="P675" s="195"/>
      <c r="Q675" s="195"/>
      <c r="R675" s="195"/>
      <c r="S675" s="201"/>
    </row>
    <row r="676" spans="1:19" ht="15" hidden="1" x14ac:dyDescent="0.25">
      <c r="A676" s="172"/>
      <c r="B676" s="202" t="s">
        <v>1502</v>
      </c>
      <c r="C676" s="203" t="s">
        <v>1503</v>
      </c>
      <c r="D676" s="202" t="s">
        <v>1479</v>
      </c>
      <c r="E676" s="195"/>
      <c r="F676" s="204"/>
      <c r="G676" s="195"/>
      <c r="H676" s="195"/>
      <c r="I676" s="214"/>
      <c r="J676" s="214"/>
      <c r="K676" s="195"/>
      <c r="L676" s="195"/>
      <c r="M676" s="195"/>
      <c r="N676" s="216"/>
      <c r="O676" s="195"/>
      <c r="P676" s="195"/>
      <c r="Q676" s="195"/>
      <c r="R676" s="195"/>
      <c r="S676" s="201"/>
    </row>
    <row r="677" spans="1:19" ht="15" hidden="1" x14ac:dyDescent="0.25">
      <c r="A677" s="172"/>
      <c r="B677" s="202" t="s">
        <v>1504</v>
      </c>
      <c r="C677" s="203" t="s">
        <v>1501</v>
      </c>
      <c r="D677" s="202" t="s">
        <v>1479</v>
      </c>
      <c r="E677" s="195"/>
      <c r="F677" s="204"/>
      <c r="G677" s="195"/>
      <c r="H677" s="195"/>
      <c r="I677" s="214"/>
      <c r="J677" s="214"/>
      <c r="K677" s="195"/>
      <c r="L677" s="195"/>
      <c r="M677" s="195"/>
      <c r="N677" s="216"/>
      <c r="O677" s="195"/>
      <c r="P677" s="195"/>
      <c r="Q677" s="195"/>
      <c r="R677" s="195"/>
      <c r="S677" s="201"/>
    </row>
    <row r="678" spans="1:19" ht="15" hidden="1" x14ac:dyDescent="0.25">
      <c r="A678" s="172"/>
      <c r="B678" s="202" t="s">
        <v>1505</v>
      </c>
      <c r="C678" s="203" t="s">
        <v>1503</v>
      </c>
      <c r="D678" s="202" t="s">
        <v>1479</v>
      </c>
      <c r="E678" s="195"/>
      <c r="F678" s="204"/>
      <c r="G678" s="195"/>
      <c r="H678" s="195"/>
      <c r="I678" s="214"/>
      <c r="J678" s="214"/>
      <c r="K678" s="195"/>
      <c r="L678" s="195"/>
      <c r="M678" s="195"/>
      <c r="N678" s="216"/>
      <c r="O678" s="195"/>
      <c r="P678" s="195"/>
      <c r="Q678" s="195"/>
      <c r="R678" s="195"/>
      <c r="S678" s="201"/>
    </row>
    <row r="679" spans="1:19" ht="15" hidden="1" x14ac:dyDescent="0.25">
      <c r="A679" s="172"/>
      <c r="B679" s="202" t="s">
        <v>1506</v>
      </c>
      <c r="C679" s="203" t="s">
        <v>1507</v>
      </c>
      <c r="D679" s="202" t="s">
        <v>1479</v>
      </c>
      <c r="E679" s="195"/>
      <c r="F679" s="204"/>
      <c r="G679" s="195"/>
      <c r="H679" s="195"/>
      <c r="I679" s="214"/>
      <c r="J679" s="214"/>
      <c r="K679" s="195"/>
      <c r="L679" s="195"/>
      <c r="M679" s="195"/>
      <c r="N679" s="216"/>
      <c r="O679" s="195"/>
      <c r="P679" s="195"/>
      <c r="Q679" s="195"/>
      <c r="R679" s="195"/>
      <c r="S679" s="201"/>
    </row>
    <row r="680" spans="1:19" ht="15" hidden="1" x14ac:dyDescent="0.25">
      <c r="A680" s="172"/>
      <c r="B680" s="202" t="s">
        <v>1508</v>
      </c>
      <c r="C680" s="203" t="s">
        <v>1509</v>
      </c>
      <c r="D680" s="202" t="s">
        <v>1479</v>
      </c>
      <c r="E680" s="195"/>
      <c r="F680" s="204"/>
      <c r="G680" s="195"/>
      <c r="H680" s="195"/>
      <c r="I680" s="214"/>
      <c r="J680" s="214"/>
      <c r="K680" s="195"/>
      <c r="L680" s="195"/>
      <c r="M680" s="195"/>
      <c r="N680" s="216"/>
      <c r="O680" s="195"/>
      <c r="P680" s="195"/>
      <c r="Q680" s="195"/>
      <c r="R680" s="195"/>
      <c r="S680" s="201"/>
    </row>
    <row r="681" spans="1:19" ht="15" hidden="1" x14ac:dyDescent="0.25">
      <c r="A681" s="172"/>
      <c r="B681" s="202" t="s">
        <v>1510</v>
      </c>
      <c r="C681" s="203" t="s">
        <v>1509</v>
      </c>
      <c r="D681" s="202" t="s">
        <v>1479</v>
      </c>
      <c r="E681" s="195"/>
      <c r="F681" s="204"/>
      <c r="G681" s="195"/>
      <c r="H681" s="195"/>
      <c r="I681" s="214"/>
      <c r="J681" s="214"/>
      <c r="K681" s="195"/>
      <c r="L681" s="195"/>
      <c r="M681" s="195"/>
      <c r="N681" s="216"/>
      <c r="O681" s="195"/>
      <c r="P681" s="195"/>
      <c r="Q681" s="195"/>
      <c r="R681" s="195"/>
      <c r="S681" s="201"/>
    </row>
    <row r="682" spans="1:19" ht="15" hidden="1" x14ac:dyDescent="0.25">
      <c r="A682" s="172"/>
      <c r="B682" s="202" t="s">
        <v>1511</v>
      </c>
      <c r="C682" s="203" t="s">
        <v>1509</v>
      </c>
      <c r="D682" s="202" t="s">
        <v>1479</v>
      </c>
      <c r="E682" s="195"/>
      <c r="F682" s="204"/>
      <c r="G682" s="195"/>
      <c r="H682" s="195"/>
      <c r="I682" s="214"/>
      <c r="J682" s="214"/>
      <c r="K682" s="195"/>
      <c r="L682" s="195"/>
      <c r="M682" s="195"/>
      <c r="N682" s="216"/>
      <c r="O682" s="195"/>
      <c r="P682" s="195"/>
      <c r="Q682" s="195"/>
      <c r="R682" s="195"/>
      <c r="S682" s="201"/>
    </row>
    <row r="683" spans="1:19" ht="15" hidden="1" x14ac:dyDescent="0.25">
      <c r="A683" s="172"/>
      <c r="B683" s="202" t="s">
        <v>1512</v>
      </c>
      <c r="C683" s="203" t="s">
        <v>1507</v>
      </c>
      <c r="D683" s="202" t="s">
        <v>1479</v>
      </c>
      <c r="E683" s="195"/>
      <c r="F683" s="204"/>
      <c r="G683" s="195"/>
      <c r="H683" s="195"/>
      <c r="I683" s="214"/>
      <c r="J683" s="214"/>
      <c r="K683" s="195"/>
      <c r="L683" s="195"/>
      <c r="M683" s="195"/>
      <c r="N683" s="216"/>
      <c r="O683" s="195"/>
      <c r="P683" s="195"/>
      <c r="Q683" s="195"/>
      <c r="R683" s="195"/>
      <c r="S683" s="201"/>
    </row>
    <row r="684" spans="1:19" ht="15" hidden="1" x14ac:dyDescent="0.25">
      <c r="A684" s="172"/>
      <c r="B684" s="202" t="s">
        <v>1513</v>
      </c>
      <c r="C684" s="203" t="s">
        <v>1509</v>
      </c>
      <c r="D684" s="202" t="s">
        <v>1479</v>
      </c>
      <c r="E684" s="195"/>
      <c r="F684" s="204"/>
      <c r="G684" s="195"/>
      <c r="H684" s="195"/>
      <c r="I684" s="214"/>
      <c r="J684" s="214"/>
      <c r="K684" s="195"/>
      <c r="L684" s="195"/>
      <c r="M684" s="195"/>
      <c r="N684" s="216"/>
      <c r="O684" s="195"/>
      <c r="P684" s="195"/>
      <c r="Q684" s="195"/>
      <c r="R684" s="195"/>
      <c r="S684" s="201"/>
    </row>
    <row r="685" spans="1:19" ht="15" hidden="1" x14ac:dyDescent="0.25">
      <c r="A685" s="172"/>
      <c r="B685" s="202" t="s">
        <v>1514</v>
      </c>
      <c r="C685" s="203" t="s">
        <v>1515</v>
      </c>
      <c r="D685" s="202" t="s">
        <v>1479</v>
      </c>
      <c r="E685" s="195"/>
      <c r="F685" s="204"/>
      <c r="G685" s="195"/>
      <c r="H685" s="195"/>
      <c r="I685" s="214"/>
      <c r="J685" s="214"/>
      <c r="K685" s="195"/>
      <c r="L685" s="195"/>
      <c r="M685" s="195"/>
      <c r="N685" s="216"/>
      <c r="O685" s="195"/>
      <c r="P685" s="195"/>
      <c r="Q685" s="195"/>
      <c r="R685" s="195"/>
      <c r="S685" s="201"/>
    </row>
    <row r="686" spans="1:19" ht="15" hidden="1" x14ac:dyDescent="0.25">
      <c r="A686" s="172"/>
      <c r="B686" s="202" t="s">
        <v>1516</v>
      </c>
      <c r="C686" s="203" t="s">
        <v>1515</v>
      </c>
      <c r="D686" s="202" t="s">
        <v>1479</v>
      </c>
      <c r="E686" s="195"/>
      <c r="F686" s="204"/>
      <c r="G686" s="195"/>
      <c r="H686" s="195"/>
      <c r="I686" s="214"/>
      <c r="J686" s="214"/>
      <c r="K686" s="195"/>
      <c r="L686" s="195"/>
      <c r="M686" s="195"/>
      <c r="N686" s="216"/>
      <c r="O686" s="195"/>
      <c r="P686" s="195"/>
      <c r="Q686" s="195"/>
      <c r="R686" s="195"/>
      <c r="S686" s="201"/>
    </row>
    <row r="687" spans="1:19" ht="15" hidden="1" x14ac:dyDescent="0.25">
      <c r="A687" s="172"/>
      <c r="B687" s="202" t="s">
        <v>1517</v>
      </c>
      <c r="C687" s="203" t="s">
        <v>1515</v>
      </c>
      <c r="D687" s="202" t="s">
        <v>1479</v>
      </c>
      <c r="E687" s="195"/>
      <c r="F687" s="204"/>
      <c r="G687" s="195"/>
      <c r="H687" s="195"/>
      <c r="I687" s="214"/>
      <c r="J687" s="214"/>
      <c r="K687" s="195"/>
      <c r="L687" s="195"/>
      <c r="M687" s="195"/>
      <c r="N687" s="216"/>
      <c r="O687" s="195"/>
      <c r="P687" s="195"/>
      <c r="Q687" s="195"/>
      <c r="R687" s="195"/>
      <c r="S687" s="201"/>
    </row>
    <row r="688" spans="1:19" ht="15" hidden="1" x14ac:dyDescent="0.25">
      <c r="A688" s="172"/>
      <c r="B688" s="202" t="s">
        <v>1518</v>
      </c>
      <c r="C688" s="203" t="s">
        <v>1515</v>
      </c>
      <c r="D688" s="202" t="s">
        <v>1479</v>
      </c>
      <c r="E688" s="195"/>
      <c r="F688" s="204"/>
      <c r="G688" s="195"/>
      <c r="H688" s="195"/>
      <c r="I688" s="214"/>
      <c r="J688" s="214"/>
      <c r="K688" s="195"/>
      <c r="L688" s="195"/>
      <c r="M688" s="195"/>
      <c r="N688" s="216"/>
      <c r="O688" s="195"/>
      <c r="P688" s="195"/>
      <c r="Q688" s="195"/>
      <c r="R688" s="195"/>
      <c r="S688" s="201"/>
    </row>
    <row r="689" spans="1:19" ht="15" hidden="1" x14ac:dyDescent="0.25">
      <c r="A689" s="172"/>
      <c r="B689" s="202" t="s">
        <v>1519</v>
      </c>
      <c r="C689" s="203" t="s">
        <v>1515</v>
      </c>
      <c r="D689" s="202" t="s">
        <v>1479</v>
      </c>
      <c r="E689" s="195"/>
      <c r="F689" s="204"/>
      <c r="G689" s="195"/>
      <c r="H689" s="195"/>
      <c r="I689" s="214"/>
      <c r="J689" s="214"/>
      <c r="K689" s="195"/>
      <c r="L689" s="195"/>
      <c r="M689" s="195"/>
      <c r="N689" s="216"/>
      <c r="O689" s="195"/>
      <c r="P689" s="195"/>
      <c r="Q689" s="195"/>
      <c r="R689" s="195"/>
      <c r="S689" s="201"/>
    </row>
    <row r="690" spans="1:19" ht="15" hidden="1" x14ac:dyDescent="0.25">
      <c r="A690" s="172"/>
      <c r="B690" s="202" t="s">
        <v>1520</v>
      </c>
      <c r="C690" s="203" t="s">
        <v>1521</v>
      </c>
      <c r="D690" s="202" t="s">
        <v>1479</v>
      </c>
      <c r="E690" s="195"/>
      <c r="F690" s="204"/>
      <c r="G690" s="195"/>
      <c r="H690" s="195"/>
      <c r="I690" s="214"/>
      <c r="J690" s="214"/>
      <c r="K690" s="195"/>
      <c r="L690" s="195"/>
      <c r="M690" s="195"/>
      <c r="N690" s="216"/>
      <c r="O690" s="195"/>
      <c r="P690" s="195"/>
      <c r="Q690" s="195"/>
      <c r="R690" s="195"/>
      <c r="S690" s="201"/>
    </row>
    <row r="691" spans="1:19" ht="15" hidden="1" x14ac:dyDescent="0.25">
      <c r="A691" s="172"/>
      <c r="B691" s="202" t="s">
        <v>1522</v>
      </c>
      <c r="C691" s="203" t="s">
        <v>1521</v>
      </c>
      <c r="D691" s="202" t="s">
        <v>1479</v>
      </c>
      <c r="E691" s="195"/>
      <c r="F691" s="204"/>
      <c r="G691" s="195"/>
      <c r="H691" s="195"/>
      <c r="I691" s="214"/>
      <c r="J691" s="214"/>
      <c r="K691" s="195"/>
      <c r="L691" s="195"/>
      <c r="M691" s="195"/>
      <c r="N691" s="216"/>
      <c r="O691" s="195"/>
      <c r="P691" s="195"/>
      <c r="Q691" s="195"/>
      <c r="R691" s="195"/>
      <c r="S691" s="201"/>
    </row>
    <row r="692" spans="1:19" ht="15" hidden="1" x14ac:dyDescent="0.25">
      <c r="A692" s="172"/>
      <c r="B692" s="202" t="s">
        <v>1523</v>
      </c>
      <c r="C692" s="203" t="s">
        <v>1521</v>
      </c>
      <c r="D692" s="202" t="s">
        <v>1479</v>
      </c>
      <c r="E692" s="195"/>
      <c r="F692" s="204"/>
      <c r="G692" s="195"/>
      <c r="H692" s="195"/>
      <c r="I692" s="214"/>
      <c r="J692" s="214"/>
      <c r="K692" s="195"/>
      <c r="L692" s="195"/>
      <c r="M692" s="195"/>
      <c r="N692" s="216"/>
      <c r="O692" s="195"/>
      <c r="P692" s="195"/>
      <c r="Q692" s="195"/>
      <c r="R692" s="195"/>
      <c r="S692" s="201"/>
    </row>
    <row r="693" spans="1:19" ht="15" hidden="1" x14ac:dyDescent="0.25">
      <c r="A693" s="172"/>
      <c r="B693" s="202" t="s">
        <v>1524</v>
      </c>
      <c r="C693" s="203" t="s">
        <v>1525</v>
      </c>
      <c r="D693" s="202" t="s">
        <v>1479</v>
      </c>
      <c r="E693" s="195"/>
      <c r="F693" s="204"/>
      <c r="G693" s="195"/>
      <c r="H693" s="195"/>
      <c r="I693" s="214"/>
      <c r="J693" s="214"/>
      <c r="K693" s="195"/>
      <c r="L693" s="195"/>
      <c r="M693" s="195"/>
      <c r="N693" s="216"/>
      <c r="O693" s="195"/>
      <c r="P693" s="195"/>
      <c r="Q693" s="195"/>
      <c r="R693" s="195"/>
      <c r="S693" s="201"/>
    </row>
    <row r="694" spans="1:19" ht="15" hidden="1" x14ac:dyDescent="0.25">
      <c r="A694" s="172"/>
      <c r="B694" s="202" t="s">
        <v>1526</v>
      </c>
      <c r="C694" s="203" t="s">
        <v>1525</v>
      </c>
      <c r="D694" s="202" t="s">
        <v>1479</v>
      </c>
      <c r="E694" s="195"/>
      <c r="F694" s="204"/>
      <c r="G694" s="195"/>
      <c r="H694" s="195"/>
      <c r="I694" s="214"/>
      <c r="J694" s="214"/>
      <c r="K694" s="195"/>
      <c r="L694" s="195"/>
      <c r="M694" s="195"/>
      <c r="N694" s="216"/>
      <c r="O694" s="195"/>
      <c r="P694" s="195"/>
      <c r="Q694" s="195"/>
      <c r="R694" s="195"/>
      <c r="S694" s="201"/>
    </row>
    <row r="695" spans="1:19" ht="15" hidden="1" x14ac:dyDescent="0.25">
      <c r="A695" s="172"/>
      <c r="B695" s="202" t="s">
        <v>1527</v>
      </c>
      <c r="C695" s="203" t="s">
        <v>1525</v>
      </c>
      <c r="D695" s="202" t="s">
        <v>1479</v>
      </c>
      <c r="E695" s="195"/>
      <c r="F695" s="204"/>
      <c r="G695" s="195"/>
      <c r="H695" s="195"/>
      <c r="I695" s="214"/>
      <c r="J695" s="214"/>
      <c r="K695" s="195"/>
      <c r="L695" s="195"/>
      <c r="M695" s="195"/>
      <c r="N695" s="216"/>
      <c r="O695" s="195"/>
      <c r="P695" s="195"/>
      <c r="Q695" s="195"/>
      <c r="R695" s="195"/>
      <c r="S695" s="201"/>
    </row>
    <row r="696" spans="1:19" ht="15" hidden="1" x14ac:dyDescent="0.25">
      <c r="A696" s="172"/>
      <c r="B696" s="202" t="s">
        <v>1528</v>
      </c>
      <c r="C696" s="203" t="s">
        <v>1525</v>
      </c>
      <c r="D696" s="202" t="s">
        <v>1479</v>
      </c>
      <c r="E696" s="195"/>
      <c r="F696" s="204"/>
      <c r="G696" s="195"/>
      <c r="H696" s="195"/>
      <c r="I696" s="214"/>
      <c r="J696" s="214"/>
      <c r="K696" s="195"/>
      <c r="L696" s="195"/>
      <c r="M696" s="195"/>
      <c r="N696" s="216"/>
      <c r="O696" s="195"/>
      <c r="P696" s="195"/>
      <c r="Q696" s="195"/>
      <c r="R696" s="195"/>
      <c r="S696" s="201"/>
    </row>
    <row r="697" spans="1:19" ht="15" hidden="1" x14ac:dyDescent="0.25">
      <c r="A697" s="172"/>
      <c r="B697" s="202" t="s">
        <v>1529</v>
      </c>
      <c r="C697" s="203" t="s">
        <v>1525</v>
      </c>
      <c r="D697" s="202" t="s">
        <v>1479</v>
      </c>
      <c r="E697" s="195"/>
      <c r="F697" s="204"/>
      <c r="G697" s="195"/>
      <c r="H697" s="195"/>
      <c r="I697" s="214"/>
      <c r="J697" s="214"/>
      <c r="K697" s="195"/>
      <c r="L697" s="195"/>
      <c r="M697" s="195"/>
      <c r="N697" s="216"/>
      <c r="O697" s="195"/>
      <c r="P697" s="195"/>
      <c r="Q697" s="195"/>
      <c r="R697" s="195"/>
      <c r="S697" s="201"/>
    </row>
    <row r="698" spans="1:19" ht="15" hidden="1" x14ac:dyDescent="0.25">
      <c r="A698" s="172"/>
      <c r="B698" s="202" t="s">
        <v>1530</v>
      </c>
      <c r="C698" s="203" t="s">
        <v>1531</v>
      </c>
      <c r="D698" s="202" t="s">
        <v>1479</v>
      </c>
      <c r="E698" s="195"/>
      <c r="F698" s="204"/>
      <c r="G698" s="195"/>
      <c r="H698" s="195"/>
      <c r="I698" s="214"/>
      <c r="J698" s="214"/>
      <c r="K698" s="195"/>
      <c r="L698" s="195"/>
      <c r="M698" s="195"/>
      <c r="N698" s="216"/>
      <c r="O698" s="195"/>
      <c r="P698" s="195"/>
      <c r="Q698" s="195"/>
      <c r="R698" s="195"/>
      <c r="S698" s="201"/>
    </row>
    <row r="699" spans="1:19" ht="15" hidden="1" x14ac:dyDescent="0.25">
      <c r="A699" s="172"/>
      <c r="B699" s="202" t="s">
        <v>1532</v>
      </c>
      <c r="C699" s="203" t="s">
        <v>1533</v>
      </c>
      <c r="D699" s="202" t="s">
        <v>1479</v>
      </c>
      <c r="E699" s="195"/>
      <c r="F699" s="204"/>
      <c r="G699" s="195"/>
      <c r="H699" s="195"/>
      <c r="I699" s="214"/>
      <c r="J699" s="214"/>
      <c r="K699" s="195"/>
      <c r="L699" s="195"/>
      <c r="M699" s="195"/>
      <c r="N699" s="216"/>
      <c r="O699" s="195"/>
      <c r="P699" s="195"/>
      <c r="Q699" s="195"/>
      <c r="R699" s="195"/>
      <c r="S699" s="201"/>
    </row>
    <row r="700" spans="1:19" ht="15" hidden="1" x14ac:dyDescent="0.25">
      <c r="A700" s="172"/>
      <c r="B700" s="202" t="s">
        <v>1534</v>
      </c>
      <c r="C700" s="203" t="s">
        <v>1535</v>
      </c>
      <c r="D700" s="202" t="s">
        <v>1479</v>
      </c>
      <c r="E700" s="195"/>
      <c r="F700" s="204"/>
      <c r="G700" s="195"/>
      <c r="H700" s="195"/>
      <c r="I700" s="214"/>
      <c r="J700" s="214"/>
      <c r="K700" s="195"/>
      <c r="L700" s="195"/>
      <c r="M700" s="195"/>
      <c r="N700" s="216"/>
      <c r="O700" s="195"/>
      <c r="P700" s="195"/>
      <c r="Q700" s="195"/>
      <c r="R700" s="195"/>
      <c r="S700" s="201"/>
    </row>
    <row r="701" spans="1:19" ht="15" hidden="1" x14ac:dyDescent="0.25">
      <c r="A701" s="172"/>
      <c r="B701" s="202" t="s">
        <v>1536</v>
      </c>
      <c r="C701" s="203" t="s">
        <v>1537</v>
      </c>
      <c r="D701" s="202" t="s">
        <v>1479</v>
      </c>
      <c r="E701" s="195"/>
      <c r="F701" s="204"/>
      <c r="G701" s="195"/>
      <c r="H701" s="195"/>
      <c r="I701" s="214"/>
      <c r="J701" s="214"/>
      <c r="K701" s="195"/>
      <c r="L701" s="195"/>
      <c r="M701" s="195"/>
      <c r="N701" s="216"/>
      <c r="O701" s="195"/>
      <c r="P701" s="195"/>
      <c r="Q701" s="195"/>
      <c r="R701" s="195"/>
      <c r="S701" s="201"/>
    </row>
    <row r="702" spans="1:19" ht="15" hidden="1" x14ac:dyDescent="0.25">
      <c r="A702" s="172"/>
      <c r="B702" s="202" t="s">
        <v>1538</v>
      </c>
      <c r="C702" s="203" t="s">
        <v>1539</v>
      </c>
      <c r="D702" s="202" t="s">
        <v>1479</v>
      </c>
      <c r="E702" s="195"/>
      <c r="F702" s="204"/>
      <c r="G702" s="195"/>
      <c r="H702" s="195"/>
      <c r="I702" s="214"/>
      <c r="J702" s="214"/>
      <c r="K702" s="195"/>
      <c r="L702" s="195"/>
      <c r="M702" s="195"/>
      <c r="N702" s="216"/>
      <c r="O702" s="195"/>
      <c r="P702" s="195"/>
      <c r="Q702" s="195"/>
      <c r="R702" s="195"/>
      <c r="S702" s="201"/>
    </row>
    <row r="703" spans="1:19" ht="15" hidden="1" x14ac:dyDescent="0.25">
      <c r="A703" s="172"/>
      <c r="B703" s="202" t="s">
        <v>1540</v>
      </c>
      <c r="C703" s="203" t="s">
        <v>1541</v>
      </c>
      <c r="D703" s="202" t="s">
        <v>1479</v>
      </c>
      <c r="E703" s="195"/>
      <c r="F703" s="204"/>
      <c r="G703" s="195"/>
      <c r="H703" s="195"/>
      <c r="I703" s="214"/>
      <c r="J703" s="214"/>
      <c r="K703" s="195"/>
      <c r="L703" s="195"/>
      <c r="M703" s="195"/>
      <c r="N703" s="216"/>
      <c r="O703" s="195"/>
      <c r="P703" s="195"/>
      <c r="Q703" s="195"/>
      <c r="R703" s="195"/>
      <c r="S703" s="201"/>
    </row>
    <row r="704" spans="1:19" ht="15" hidden="1" x14ac:dyDescent="0.25">
      <c r="A704" s="172"/>
      <c r="B704" s="202" t="s">
        <v>1542</v>
      </c>
      <c r="C704" s="203" t="s">
        <v>1541</v>
      </c>
      <c r="D704" s="202" t="s">
        <v>1479</v>
      </c>
      <c r="E704" s="195"/>
      <c r="F704" s="204"/>
      <c r="G704" s="195"/>
      <c r="H704" s="195"/>
      <c r="I704" s="214"/>
      <c r="J704" s="214"/>
      <c r="K704" s="195"/>
      <c r="L704" s="195"/>
      <c r="M704" s="195"/>
      <c r="N704" s="216"/>
      <c r="O704" s="195"/>
      <c r="P704" s="195"/>
      <c r="Q704" s="195"/>
      <c r="R704" s="195"/>
      <c r="S704" s="201"/>
    </row>
    <row r="705" spans="1:19" ht="15" hidden="1" x14ac:dyDescent="0.25">
      <c r="A705" s="172"/>
      <c r="B705" s="202" t="s">
        <v>1543</v>
      </c>
      <c r="C705" s="203" t="s">
        <v>1541</v>
      </c>
      <c r="D705" s="202" t="s">
        <v>1479</v>
      </c>
      <c r="E705" s="195"/>
      <c r="F705" s="204"/>
      <c r="G705" s="195"/>
      <c r="H705" s="195"/>
      <c r="I705" s="214"/>
      <c r="J705" s="214"/>
      <c r="K705" s="195"/>
      <c r="L705" s="195"/>
      <c r="M705" s="195"/>
      <c r="N705" s="216"/>
      <c r="O705" s="195"/>
      <c r="P705" s="195"/>
      <c r="Q705" s="195"/>
      <c r="R705" s="195"/>
      <c r="S705" s="201"/>
    </row>
    <row r="706" spans="1:19" ht="15" hidden="1" x14ac:dyDescent="0.25">
      <c r="A706" s="172"/>
      <c r="B706" s="202" t="s">
        <v>1544</v>
      </c>
      <c r="C706" s="203" t="s">
        <v>1541</v>
      </c>
      <c r="D706" s="202" t="s">
        <v>1479</v>
      </c>
      <c r="E706" s="195"/>
      <c r="F706" s="204"/>
      <c r="G706" s="195"/>
      <c r="H706" s="195"/>
      <c r="I706" s="214"/>
      <c r="J706" s="214"/>
      <c r="K706" s="195"/>
      <c r="L706" s="195"/>
      <c r="M706" s="195"/>
      <c r="N706" s="216"/>
      <c r="O706" s="195"/>
      <c r="P706" s="195"/>
      <c r="Q706" s="195"/>
      <c r="R706" s="195"/>
      <c r="S706" s="201"/>
    </row>
    <row r="707" spans="1:19" ht="15" hidden="1" x14ac:dyDescent="0.25">
      <c r="A707" s="172"/>
      <c r="B707" s="202" t="s">
        <v>1545</v>
      </c>
      <c r="C707" s="203" t="s">
        <v>1541</v>
      </c>
      <c r="D707" s="202" t="s">
        <v>1479</v>
      </c>
      <c r="E707" s="195"/>
      <c r="F707" s="204"/>
      <c r="G707" s="195"/>
      <c r="H707" s="195"/>
      <c r="I707" s="214"/>
      <c r="J707" s="214"/>
      <c r="K707" s="195"/>
      <c r="L707" s="195"/>
      <c r="M707" s="195"/>
      <c r="N707" s="216"/>
      <c r="O707" s="195"/>
      <c r="P707" s="195"/>
      <c r="Q707" s="195"/>
      <c r="R707" s="195"/>
      <c r="S707" s="201"/>
    </row>
    <row r="708" spans="1:19" ht="15" hidden="1" x14ac:dyDescent="0.25">
      <c r="A708" s="172"/>
      <c r="B708" s="202" t="s">
        <v>1546</v>
      </c>
      <c r="C708" s="203" t="s">
        <v>1547</v>
      </c>
      <c r="D708" s="202" t="s">
        <v>1479</v>
      </c>
      <c r="E708" s="195"/>
      <c r="F708" s="204"/>
      <c r="G708" s="195"/>
      <c r="H708" s="195"/>
      <c r="I708" s="214"/>
      <c r="J708" s="214"/>
      <c r="K708" s="195"/>
      <c r="L708" s="195"/>
      <c r="M708" s="195"/>
      <c r="N708" s="216"/>
      <c r="O708" s="195"/>
      <c r="P708" s="195"/>
      <c r="Q708" s="195"/>
      <c r="R708" s="195"/>
      <c r="S708" s="201"/>
    </row>
    <row r="709" spans="1:19" ht="15" hidden="1" x14ac:dyDescent="0.25">
      <c r="A709" s="172"/>
      <c r="B709" s="202" t="s">
        <v>1548</v>
      </c>
      <c r="C709" s="203" t="s">
        <v>1547</v>
      </c>
      <c r="D709" s="202" t="s">
        <v>1479</v>
      </c>
      <c r="E709" s="195"/>
      <c r="F709" s="204"/>
      <c r="G709" s="195"/>
      <c r="H709" s="195"/>
      <c r="I709" s="214"/>
      <c r="J709" s="214"/>
      <c r="K709" s="195"/>
      <c r="L709" s="195"/>
      <c r="M709" s="195"/>
      <c r="N709" s="216"/>
      <c r="O709" s="195"/>
      <c r="P709" s="195"/>
      <c r="Q709" s="195"/>
      <c r="R709" s="195"/>
      <c r="S709" s="201"/>
    </row>
    <row r="710" spans="1:19" ht="15" hidden="1" x14ac:dyDescent="0.25">
      <c r="A710" s="172"/>
      <c r="B710" s="202" t="s">
        <v>1549</v>
      </c>
      <c r="C710" s="203" t="s">
        <v>1547</v>
      </c>
      <c r="D710" s="202" t="s">
        <v>1479</v>
      </c>
      <c r="E710" s="195"/>
      <c r="F710" s="204"/>
      <c r="G710" s="195"/>
      <c r="H710" s="195"/>
      <c r="I710" s="214"/>
      <c r="J710" s="214"/>
      <c r="K710" s="195"/>
      <c r="L710" s="195"/>
      <c r="M710" s="195"/>
      <c r="N710" s="216"/>
      <c r="O710" s="195"/>
      <c r="P710" s="195"/>
      <c r="Q710" s="195"/>
      <c r="R710" s="195"/>
      <c r="S710" s="201"/>
    </row>
    <row r="711" spans="1:19" ht="15" hidden="1" x14ac:dyDescent="0.25">
      <c r="A711" s="172"/>
      <c r="B711" s="202" t="s">
        <v>1550</v>
      </c>
      <c r="C711" s="203" t="s">
        <v>1525</v>
      </c>
      <c r="D711" s="202" t="s">
        <v>1479</v>
      </c>
      <c r="E711" s="195"/>
      <c r="F711" s="204"/>
      <c r="G711" s="195"/>
      <c r="H711" s="195"/>
      <c r="I711" s="214"/>
      <c r="J711" s="214"/>
      <c r="K711" s="195"/>
      <c r="L711" s="195"/>
      <c r="M711" s="195"/>
      <c r="N711" s="216"/>
      <c r="O711" s="195"/>
      <c r="P711" s="195"/>
      <c r="Q711" s="195"/>
      <c r="R711" s="195"/>
      <c r="S711" s="201"/>
    </row>
    <row r="712" spans="1:19" ht="15" hidden="1" x14ac:dyDescent="0.25">
      <c r="A712" s="172"/>
      <c r="B712" s="202" t="s">
        <v>1551</v>
      </c>
      <c r="C712" s="203" t="s">
        <v>1552</v>
      </c>
      <c r="D712" s="202" t="s">
        <v>1479</v>
      </c>
      <c r="E712" s="195"/>
      <c r="F712" s="204"/>
      <c r="G712" s="195"/>
      <c r="H712" s="195"/>
      <c r="I712" s="214"/>
      <c r="J712" s="214"/>
      <c r="K712" s="195"/>
      <c r="L712" s="195"/>
      <c r="M712" s="195"/>
      <c r="N712" s="216"/>
      <c r="O712" s="195"/>
      <c r="P712" s="195"/>
      <c r="Q712" s="195"/>
      <c r="R712" s="195"/>
      <c r="S712" s="201"/>
    </row>
    <row r="713" spans="1:19" ht="15" hidden="1" x14ac:dyDescent="0.25">
      <c r="A713" s="172"/>
      <c r="B713" s="202" t="s">
        <v>1553</v>
      </c>
      <c r="C713" s="203" t="s">
        <v>1554</v>
      </c>
      <c r="D713" s="202" t="s">
        <v>1479</v>
      </c>
      <c r="E713" s="195"/>
      <c r="F713" s="204"/>
      <c r="G713" s="195"/>
      <c r="H713" s="195"/>
      <c r="I713" s="214"/>
      <c r="J713" s="214"/>
      <c r="K713" s="195"/>
      <c r="L713" s="195"/>
      <c r="M713" s="195"/>
      <c r="N713" s="216"/>
      <c r="O713" s="195"/>
      <c r="P713" s="195"/>
      <c r="Q713" s="195"/>
      <c r="R713" s="195"/>
      <c r="S713" s="201"/>
    </row>
    <row r="714" spans="1:19" ht="15" hidden="1" x14ac:dyDescent="0.25">
      <c r="A714" s="172"/>
      <c r="B714" s="202" t="s">
        <v>1555</v>
      </c>
      <c r="C714" s="203" t="s">
        <v>1556</v>
      </c>
      <c r="D714" s="202" t="s">
        <v>1479</v>
      </c>
      <c r="E714" s="195"/>
      <c r="F714" s="204"/>
      <c r="G714" s="195"/>
      <c r="H714" s="195"/>
      <c r="I714" s="214"/>
      <c r="J714" s="214"/>
      <c r="K714" s="195"/>
      <c r="L714" s="195"/>
      <c r="M714" s="195"/>
      <c r="N714" s="216"/>
      <c r="O714" s="195"/>
      <c r="P714" s="195"/>
      <c r="Q714" s="195"/>
      <c r="R714" s="195"/>
      <c r="S714" s="201"/>
    </row>
    <row r="715" spans="1:19" ht="15" hidden="1" x14ac:dyDescent="0.25">
      <c r="A715" s="172"/>
      <c r="B715" s="202" t="s">
        <v>1557</v>
      </c>
      <c r="C715" s="203" t="s">
        <v>1558</v>
      </c>
      <c r="D715" s="202" t="s">
        <v>1479</v>
      </c>
      <c r="E715" s="195"/>
      <c r="F715" s="204"/>
      <c r="G715" s="195"/>
      <c r="H715" s="195"/>
      <c r="I715" s="214"/>
      <c r="J715" s="214"/>
      <c r="K715" s="195"/>
      <c r="L715" s="195"/>
      <c r="M715" s="195"/>
      <c r="N715" s="216"/>
      <c r="O715" s="195"/>
      <c r="P715" s="195"/>
      <c r="Q715" s="195"/>
      <c r="R715" s="195"/>
      <c r="S715" s="201"/>
    </row>
    <row r="716" spans="1:19" ht="15" hidden="1" x14ac:dyDescent="0.25">
      <c r="A716" s="172"/>
      <c r="B716" s="202" t="s">
        <v>1559</v>
      </c>
      <c r="C716" s="203" t="s">
        <v>1554</v>
      </c>
      <c r="D716" s="202" t="s">
        <v>1479</v>
      </c>
      <c r="E716" s="195"/>
      <c r="F716" s="204"/>
      <c r="G716" s="195"/>
      <c r="H716" s="195"/>
      <c r="I716" s="214"/>
      <c r="J716" s="214"/>
      <c r="K716" s="195"/>
      <c r="L716" s="195"/>
      <c r="M716" s="195"/>
      <c r="N716" s="216"/>
      <c r="O716" s="195"/>
      <c r="P716" s="195"/>
      <c r="Q716" s="195"/>
      <c r="R716" s="195"/>
      <c r="S716" s="201"/>
    </row>
    <row r="717" spans="1:19" ht="15" hidden="1" x14ac:dyDescent="0.25">
      <c r="A717" s="172"/>
      <c r="B717" s="202" t="s">
        <v>1560</v>
      </c>
      <c r="C717" s="203" t="s">
        <v>1554</v>
      </c>
      <c r="D717" s="202" t="s">
        <v>1479</v>
      </c>
      <c r="E717" s="195"/>
      <c r="F717" s="204"/>
      <c r="G717" s="195"/>
      <c r="H717" s="195"/>
      <c r="I717" s="214"/>
      <c r="J717" s="214"/>
      <c r="K717" s="195"/>
      <c r="L717" s="195"/>
      <c r="M717" s="195"/>
      <c r="N717" s="216"/>
      <c r="O717" s="195"/>
      <c r="P717" s="195"/>
      <c r="Q717" s="195"/>
      <c r="R717" s="195"/>
      <c r="S717" s="201"/>
    </row>
    <row r="718" spans="1:19" ht="15" hidden="1" x14ac:dyDescent="0.25">
      <c r="A718" s="172"/>
      <c r="B718" s="202" t="s">
        <v>1561</v>
      </c>
      <c r="C718" s="203" t="s">
        <v>1554</v>
      </c>
      <c r="D718" s="202" t="s">
        <v>1479</v>
      </c>
      <c r="E718" s="195"/>
      <c r="F718" s="204"/>
      <c r="G718" s="195"/>
      <c r="H718" s="195"/>
      <c r="I718" s="214"/>
      <c r="J718" s="214"/>
      <c r="K718" s="195"/>
      <c r="L718" s="195"/>
      <c r="M718" s="195"/>
      <c r="N718" s="216"/>
      <c r="O718" s="195"/>
      <c r="P718" s="195"/>
      <c r="Q718" s="195"/>
      <c r="R718" s="195"/>
      <c r="S718" s="201"/>
    </row>
    <row r="719" spans="1:19" ht="15" hidden="1" x14ac:dyDescent="0.25">
      <c r="A719" s="172"/>
      <c r="B719" s="202" t="s">
        <v>1562</v>
      </c>
      <c r="C719" s="203" t="s">
        <v>1563</v>
      </c>
      <c r="D719" s="202" t="s">
        <v>1479</v>
      </c>
      <c r="E719" s="195"/>
      <c r="F719" s="204"/>
      <c r="G719" s="195"/>
      <c r="H719" s="195"/>
      <c r="I719" s="214"/>
      <c r="J719" s="214"/>
      <c r="K719" s="195"/>
      <c r="L719" s="195"/>
      <c r="M719" s="195"/>
      <c r="N719" s="216"/>
      <c r="O719" s="195"/>
      <c r="P719" s="195"/>
      <c r="Q719" s="195"/>
      <c r="R719" s="195"/>
      <c r="S719" s="201"/>
    </row>
    <row r="720" spans="1:19" ht="15" hidden="1" x14ac:dyDescent="0.25">
      <c r="A720" s="172"/>
      <c r="B720" s="202" t="s">
        <v>1564</v>
      </c>
      <c r="C720" s="203" t="s">
        <v>1565</v>
      </c>
      <c r="D720" s="202" t="s">
        <v>1479</v>
      </c>
      <c r="E720" s="195"/>
      <c r="F720" s="204"/>
      <c r="G720" s="195"/>
      <c r="H720" s="195"/>
      <c r="I720" s="214"/>
      <c r="J720" s="214"/>
      <c r="K720" s="195"/>
      <c r="L720" s="195"/>
      <c r="M720" s="195"/>
      <c r="N720" s="216"/>
      <c r="O720" s="195"/>
      <c r="P720" s="195"/>
      <c r="Q720" s="195"/>
      <c r="R720" s="195"/>
      <c r="S720" s="201"/>
    </row>
    <row r="721" spans="1:19" ht="15" hidden="1" x14ac:dyDescent="0.25">
      <c r="A721" s="172"/>
      <c r="B721" s="202" t="s">
        <v>1566</v>
      </c>
      <c r="C721" s="203" t="s">
        <v>1567</v>
      </c>
      <c r="D721" s="202" t="s">
        <v>1479</v>
      </c>
      <c r="E721" s="195"/>
      <c r="F721" s="204"/>
      <c r="G721" s="195"/>
      <c r="H721" s="195"/>
      <c r="I721" s="214"/>
      <c r="J721" s="214"/>
      <c r="K721" s="195"/>
      <c r="L721" s="195"/>
      <c r="M721" s="195"/>
      <c r="N721" s="216"/>
      <c r="O721" s="195"/>
      <c r="P721" s="195"/>
      <c r="Q721" s="195"/>
      <c r="R721" s="195"/>
      <c r="S721" s="201"/>
    </row>
    <row r="722" spans="1:19" ht="15" hidden="1" x14ac:dyDescent="0.25">
      <c r="A722" s="172"/>
      <c r="B722" s="202" t="s">
        <v>1568</v>
      </c>
      <c r="C722" s="203" t="s">
        <v>1569</v>
      </c>
      <c r="D722" s="202" t="s">
        <v>1570</v>
      </c>
      <c r="E722" s="195"/>
      <c r="F722" s="204"/>
      <c r="G722" s="195"/>
      <c r="H722" s="195"/>
      <c r="I722" s="214"/>
      <c r="J722" s="214"/>
      <c r="K722" s="195"/>
      <c r="L722" s="195"/>
      <c r="M722" s="195"/>
      <c r="N722" s="216"/>
      <c r="O722" s="195"/>
      <c r="P722" s="195"/>
      <c r="Q722" s="195"/>
      <c r="R722" s="195"/>
      <c r="S722" s="201"/>
    </row>
    <row r="723" spans="1:19" ht="15" hidden="1" x14ac:dyDescent="0.25">
      <c r="A723" s="172"/>
      <c r="B723" s="202" t="s">
        <v>1571</v>
      </c>
      <c r="C723" s="203" t="s">
        <v>1572</v>
      </c>
      <c r="D723" s="202" t="s">
        <v>1570</v>
      </c>
      <c r="E723" s="195"/>
      <c r="F723" s="204"/>
      <c r="G723" s="195"/>
      <c r="H723" s="195"/>
      <c r="I723" s="214"/>
      <c r="J723" s="214"/>
      <c r="K723" s="195"/>
      <c r="L723" s="195"/>
      <c r="M723" s="195"/>
      <c r="N723" s="216"/>
      <c r="O723" s="195"/>
      <c r="P723" s="195"/>
      <c r="Q723" s="195"/>
      <c r="R723" s="195"/>
      <c r="S723" s="201"/>
    </row>
    <row r="724" spans="1:19" ht="15" hidden="1" x14ac:dyDescent="0.25">
      <c r="A724" s="172"/>
      <c r="B724" s="202" t="s">
        <v>1573</v>
      </c>
      <c r="C724" s="203" t="s">
        <v>1574</v>
      </c>
      <c r="D724" s="202" t="s">
        <v>1570</v>
      </c>
      <c r="E724" s="195"/>
      <c r="F724" s="204"/>
      <c r="G724" s="195"/>
      <c r="H724" s="195"/>
      <c r="I724" s="214"/>
      <c r="J724" s="214"/>
      <c r="K724" s="195"/>
      <c r="L724" s="195"/>
      <c r="M724" s="195"/>
      <c r="N724" s="216"/>
      <c r="O724" s="195"/>
      <c r="P724" s="195"/>
      <c r="Q724" s="195"/>
      <c r="R724" s="195"/>
      <c r="S724" s="201"/>
    </row>
    <row r="725" spans="1:19" ht="15" hidden="1" x14ac:dyDescent="0.25">
      <c r="A725" s="172"/>
      <c r="B725" s="202" t="s">
        <v>1575</v>
      </c>
      <c r="C725" s="203" t="s">
        <v>1576</v>
      </c>
      <c r="D725" s="202" t="s">
        <v>1570</v>
      </c>
      <c r="E725" s="195"/>
      <c r="F725" s="204"/>
      <c r="G725" s="195"/>
      <c r="H725" s="195"/>
      <c r="I725" s="214"/>
      <c r="J725" s="214"/>
      <c r="K725" s="195"/>
      <c r="L725" s="195"/>
      <c r="M725" s="195"/>
      <c r="N725" s="216"/>
      <c r="O725" s="195"/>
      <c r="P725" s="195"/>
      <c r="Q725" s="195"/>
      <c r="R725" s="195"/>
      <c r="S725" s="201"/>
    </row>
    <row r="726" spans="1:19" ht="15" hidden="1" x14ac:dyDescent="0.25">
      <c r="A726" s="172"/>
      <c r="B726" s="202" t="s">
        <v>1577</v>
      </c>
      <c r="C726" s="203" t="s">
        <v>1578</v>
      </c>
      <c r="D726" s="202" t="s">
        <v>1579</v>
      </c>
      <c r="E726" s="195"/>
      <c r="F726" s="204"/>
      <c r="G726" s="195"/>
      <c r="H726" s="195"/>
      <c r="I726" s="214"/>
      <c r="J726" s="214"/>
      <c r="K726" s="195"/>
      <c r="L726" s="195"/>
      <c r="M726" s="195"/>
      <c r="N726" s="216"/>
      <c r="O726" s="195"/>
      <c r="P726" s="195"/>
      <c r="Q726" s="195"/>
      <c r="R726" s="195"/>
      <c r="S726" s="201"/>
    </row>
    <row r="727" spans="1:19" ht="15" hidden="1" x14ac:dyDescent="0.25">
      <c r="A727" s="172"/>
      <c r="B727" s="202" t="s">
        <v>1580</v>
      </c>
      <c r="C727" s="203" t="s">
        <v>1581</v>
      </c>
      <c r="D727" s="202" t="s">
        <v>1582</v>
      </c>
      <c r="E727" s="195"/>
      <c r="F727" s="204"/>
      <c r="G727" s="195"/>
      <c r="H727" s="195"/>
      <c r="I727" s="214"/>
      <c r="J727" s="214"/>
      <c r="K727" s="195"/>
      <c r="L727" s="195"/>
      <c r="M727" s="195"/>
      <c r="N727" s="216"/>
      <c r="O727" s="195"/>
      <c r="P727" s="195"/>
      <c r="Q727" s="195"/>
      <c r="R727" s="195"/>
      <c r="S727" s="201"/>
    </row>
    <row r="728" spans="1:19" ht="15" hidden="1" x14ac:dyDescent="0.25">
      <c r="A728" s="172"/>
      <c r="B728" s="202" t="s">
        <v>1583</v>
      </c>
      <c r="C728" s="203" t="s">
        <v>1584</v>
      </c>
      <c r="D728" s="202" t="s">
        <v>1585</v>
      </c>
      <c r="E728" s="195"/>
      <c r="F728" s="204"/>
      <c r="G728" s="195"/>
      <c r="H728" s="195"/>
      <c r="I728" s="214"/>
      <c r="J728" s="214"/>
      <c r="K728" s="195"/>
      <c r="L728" s="195"/>
      <c r="M728" s="195"/>
      <c r="N728" s="216"/>
      <c r="O728" s="195"/>
      <c r="P728" s="195"/>
      <c r="Q728" s="195"/>
      <c r="R728" s="195"/>
      <c r="S728" s="201"/>
    </row>
    <row r="729" spans="1:19" ht="15" hidden="1" x14ac:dyDescent="0.25">
      <c r="A729" s="172"/>
      <c r="B729" s="202" t="s">
        <v>1586</v>
      </c>
      <c r="C729" s="203" t="s">
        <v>1587</v>
      </c>
      <c r="D729" s="202" t="s">
        <v>1588</v>
      </c>
      <c r="E729" s="195"/>
      <c r="F729" s="204"/>
      <c r="G729" s="195"/>
      <c r="H729" s="195"/>
      <c r="I729" s="214"/>
      <c r="J729" s="214"/>
      <c r="K729" s="195"/>
      <c r="L729" s="195"/>
      <c r="M729" s="195"/>
      <c r="N729" s="216"/>
      <c r="O729" s="195"/>
      <c r="P729" s="195"/>
      <c r="Q729" s="195"/>
      <c r="R729" s="195"/>
      <c r="S729" s="201"/>
    </row>
    <row r="730" spans="1:19" ht="15" hidden="1" x14ac:dyDescent="0.25">
      <c r="A730" s="172"/>
      <c r="B730" s="202" t="s">
        <v>1589</v>
      </c>
      <c r="C730" s="203" t="s">
        <v>1590</v>
      </c>
      <c r="D730" s="202" t="s">
        <v>1591</v>
      </c>
      <c r="E730" s="195"/>
      <c r="F730" s="204"/>
      <c r="G730" s="195"/>
      <c r="H730" s="195"/>
      <c r="I730" s="214"/>
      <c r="J730" s="214"/>
      <c r="K730" s="195"/>
      <c r="L730" s="195"/>
      <c r="M730" s="195"/>
      <c r="N730" s="216"/>
      <c r="O730" s="195"/>
      <c r="P730" s="195"/>
      <c r="Q730" s="195"/>
      <c r="R730" s="195"/>
      <c r="S730" s="201"/>
    </row>
    <row r="731" spans="1:19" ht="15" hidden="1" x14ac:dyDescent="0.25">
      <c r="A731" s="172"/>
      <c r="B731" s="202" t="s">
        <v>1592</v>
      </c>
      <c r="C731" s="203" t="s">
        <v>1593</v>
      </c>
      <c r="D731" s="202" t="s">
        <v>1594</v>
      </c>
      <c r="E731" s="195"/>
      <c r="F731" s="204"/>
      <c r="G731" s="195"/>
      <c r="H731" s="195"/>
      <c r="I731" s="214"/>
      <c r="J731" s="214"/>
      <c r="K731" s="195"/>
      <c r="L731" s="195"/>
      <c r="M731" s="195"/>
      <c r="N731" s="216"/>
      <c r="O731" s="195"/>
      <c r="P731" s="195"/>
      <c r="Q731" s="195"/>
      <c r="R731" s="195"/>
      <c r="S731" s="201"/>
    </row>
    <row r="732" spans="1:19" ht="15" hidden="1" x14ac:dyDescent="0.25">
      <c r="A732" s="172"/>
      <c r="B732" s="202" t="s">
        <v>1595</v>
      </c>
      <c r="C732" s="203" t="s">
        <v>1596</v>
      </c>
      <c r="D732" s="202" t="s">
        <v>1594</v>
      </c>
      <c r="E732" s="195"/>
      <c r="F732" s="204"/>
      <c r="G732" s="195"/>
      <c r="H732" s="195"/>
      <c r="I732" s="214"/>
      <c r="J732" s="214"/>
      <c r="K732" s="195"/>
      <c r="L732" s="195"/>
      <c r="M732" s="195"/>
      <c r="N732" s="216"/>
      <c r="O732" s="195"/>
      <c r="P732" s="195"/>
      <c r="Q732" s="195"/>
      <c r="R732" s="195"/>
      <c r="S732" s="201"/>
    </row>
    <row r="733" spans="1:19" ht="15" hidden="1" x14ac:dyDescent="0.25">
      <c r="A733" s="172"/>
      <c r="B733" s="202" t="s">
        <v>1597</v>
      </c>
      <c r="C733" s="203" t="s">
        <v>1584</v>
      </c>
      <c r="D733" s="202" t="s">
        <v>1598</v>
      </c>
      <c r="E733" s="195"/>
      <c r="F733" s="204"/>
      <c r="G733" s="195"/>
      <c r="H733" s="195"/>
      <c r="I733" s="214"/>
      <c r="J733" s="214"/>
      <c r="K733" s="195"/>
      <c r="L733" s="195"/>
      <c r="M733" s="195"/>
      <c r="N733" s="216"/>
      <c r="O733" s="195"/>
      <c r="P733" s="195"/>
      <c r="Q733" s="195"/>
      <c r="R733" s="195"/>
      <c r="S733" s="201"/>
    </row>
    <row r="734" spans="1:19" ht="15" hidden="1" x14ac:dyDescent="0.25">
      <c r="A734" s="172"/>
      <c r="B734" s="202" t="s">
        <v>1599</v>
      </c>
      <c r="C734" s="203" t="s">
        <v>1600</v>
      </c>
      <c r="D734" s="202" t="s">
        <v>1353</v>
      </c>
      <c r="E734" s="195"/>
      <c r="F734" s="204"/>
      <c r="G734" s="195"/>
      <c r="H734" s="195"/>
      <c r="I734" s="214"/>
      <c r="J734" s="214"/>
      <c r="K734" s="195"/>
      <c r="L734" s="195"/>
      <c r="M734" s="195"/>
      <c r="N734" s="216"/>
      <c r="O734" s="195"/>
      <c r="P734" s="195"/>
      <c r="Q734" s="195"/>
      <c r="R734" s="195"/>
      <c r="S734" s="201"/>
    </row>
    <row r="735" spans="1:19" ht="15" hidden="1" x14ac:dyDescent="0.25">
      <c r="A735" s="172"/>
      <c r="B735" s="202" t="s">
        <v>1601</v>
      </c>
      <c r="C735" s="203" t="s">
        <v>1602</v>
      </c>
      <c r="D735" s="202" t="s">
        <v>1603</v>
      </c>
      <c r="E735" s="195"/>
      <c r="F735" s="204"/>
      <c r="G735" s="195"/>
      <c r="H735" s="195"/>
      <c r="I735" s="214"/>
      <c r="J735" s="214"/>
      <c r="K735" s="195"/>
      <c r="L735" s="195"/>
      <c r="M735" s="195"/>
      <c r="N735" s="216"/>
      <c r="O735" s="195"/>
      <c r="P735" s="195"/>
      <c r="Q735" s="195"/>
      <c r="R735" s="195"/>
      <c r="S735" s="201"/>
    </row>
    <row r="736" spans="1:19" ht="15" hidden="1" x14ac:dyDescent="0.25">
      <c r="A736" s="172"/>
      <c r="B736" s="202" t="s">
        <v>1604</v>
      </c>
      <c r="C736" s="203" t="s">
        <v>250</v>
      </c>
      <c r="D736" s="202" t="s">
        <v>1605</v>
      </c>
      <c r="E736" s="195"/>
      <c r="F736" s="204"/>
      <c r="G736" s="195"/>
      <c r="H736" s="195"/>
      <c r="I736" s="214"/>
      <c r="J736" s="214"/>
      <c r="K736" s="195"/>
      <c r="L736" s="195"/>
      <c r="M736" s="195"/>
      <c r="N736" s="216"/>
      <c r="O736" s="195"/>
      <c r="P736" s="195"/>
      <c r="Q736" s="195"/>
      <c r="R736" s="195"/>
      <c r="S736" s="201"/>
    </row>
    <row r="737" spans="1:19" ht="15" hidden="1" x14ac:dyDescent="0.25">
      <c r="A737" s="172"/>
      <c r="B737" s="202" t="s">
        <v>1606</v>
      </c>
      <c r="C737" s="203" t="s">
        <v>1607</v>
      </c>
      <c r="D737" s="202" t="s">
        <v>1608</v>
      </c>
      <c r="E737" s="195"/>
      <c r="F737" s="204"/>
      <c r="G737" s="195"/>
      <c r="H737" s="195"/>
      <c r="I737" s="214"/>
      <c r="J737" s="214"/>
      <c r="K737" s="195"/>
      <c r="L737" s="195"/>
      <c r="M737" s="195"/>
      <c r="N737" s="216"/>
      <c r="O737" s="195"/>
      <c r="P737" s="195"/>
      <c r="Q737" s="195"/>
      <c r="R737" s="195"/>
      <c r="S737" s="201"/>
    </row>
    <row r="738" spans="1:19" ht="15" hidden="1" x14ac:dyDescent="0.25">
      <c r="A738" s="172"/>
      <c r="B738" s="202" t="s">
        <v>1609</v>
      </c>
      <c r="C738" s="203" t="s">
        <v>1610</v>
      </c>
      <c r="D738" s="202" t="s">
        <v>1611</v>
      </c>
      <c r="E738" s="195"/>
      <c r="F738" s="204"/>
      <c r="G738" s="195"/>
      <c r="H738" s="195"/>
      <c r="I738" s="214"/>
      <c r="J738" s="214"/>
      <c r="K738" s="195"/>
      <c r="L738" s="195"/>
      <c r="M738" s="195"/>
      <c r="N738" s="216"/>
      <c r="O738" s="195"/>
      <c r="P738" s="195"/>
      <c r="Q738" s="195"/>
      <c r="R738" s="195"/>
      <c r="S738" s="201"/>
    </row>
    <row r="739" spans="1:19" ht="15" hidden="1" x14ac:dyDescent="0.25">
      <c r="A739" s="172"/>
      <c r="B739" s="202" t="s">
        <v>1612</v>
      </c>
      <c r="C739" s="203" t="s">
        <v>1610</v>
      </c>
      <c r="D739" s="202" t="s">
        <v>1613</v>
      </c>
      <c r="E739" s="195"/>
      <c r="F739" s="204"/>
      <c r="G739" s="195"/>
      <c r="H739" s="195"/>
      <c r="I739" s="214"/>
      <c r="J739" s="214"/>
      <c r="K739" s="195"/>
      <c r="L739" s="195"/>
      <c r="M739" s="195"/>
      <c r="N739" s="216"/>
      <c r="O739" s="195"/>
      <c r="P739" s="195"/>
      <c r="Q739" s="195"/>
      <c r="R739" s="195"/>
      <c r="S739" s="201"/>
    </row>
    <row r="740" spans="1:19" ht="15" hidden="1" x14ac:dyDescent="0.25">
      <c r="A740" s="172"/>
      <c r="B740" s="202" t="s">
        <v>1614</v>
      </c>
      <c r="C740" s="203" t="s">
        <v>1615</v>
      </c>
      <c r="D740" s="202" t="s">
        <v>1611</v>
      </c>
      <c r="E740" s="195"/>
      <c r="F740" s="204"/>
      <c r="G740" s="195"/>
      <c r="H740" s="195"/>
      <c r="I740" s="214"/>
      <c r="J740" s="214"/>
      <c r="K740" s="195"/>
      <c r="L740" s="195"/>
      <c r="M740" s="195"/>
      <c r="N740" s="216"/>
      <c r="O740" s="195"/>
      <c r="P740" s="195"/>
      <c r="Q740" s="195"/>
      <c r="R740" s="195"/>
      <c r="S740" s="201"/>
    </row>
    <row r="741" spans="1:19" ht="15" hidden="1" x14ac:dyDescent="0.25">
      <c r="A741" s="172"/>
      <c r="B741" s="202" t="s">
        <v>1616</v>
      </c>
      <c r="C741" s="203" t="s">
        <v>1615</v>
      </c>
      <c r="D741" s="202" t="s">
        <v>1613</v>
      </c>
      <c r="E741" s="195"/>
      <c r="F741" s="204"/>
      <c r="G741" s="195"/>
      <c r="H741" s="195"/>
      <c r="I741" s="214"/>
      <c r="J741" s="214"/>
      <c r="K741" s="195"/>
      <c r="L741" s="195"/>
      <c r="M741" s="195"/>
      <c r="N741" s="216"/>
      <c r="O741" s="195"/>
      <c r="P741" s="195"/>
      <c r="Q741" s="195"/>
      <c r="R741" s="195"/>
      <c r="S741" s="201"/>
    </row>
    <row r="742" spans="1:19" ht="15" hidden="1" x14ac:dyDescent="0.25">
      <c r="A742" s="172"/>
      <c r="B742" s="202" t="s">
        <v>1617</v>
      </c>
      <c r="C742" s="203" t="s">
        <v>1618</v>
      </c>
      <c r="D742" s="202" t="s">
        <v>1619</v>
      </c>
      <c r="E742" s="195"/>
      <c r="F742" s="204"/>
      <c r="G742" s="195"/>
      <c r="H742" s="195"/>
      <c r="I742" s="214"/>
      <c r="J742" s="214"/>
      <c r="K742" s="195"/>
      <c r="L742" s="195"/>
      <c r="M742" s="195"/>
      <c r="N742" s="216"/>
      <c r="O742" s="195"/>
      <c r="P742" s="195"/>
      <c r="Q742" s="195"/>
      <c r="R742" s="195"/>
      <c r="S742" s="201"/>
    </row>
    <row r="743" spans="1:19" ht="15" hidden="1" x14ac:dyDescent="0.25">
      <c r="A743" s="172"/>
      <c r="B743" s="202" t="s">
        <v>1620</v>
      </c>
      <c r="C743" s="203" t="s">
        <v>1621</v>
      </c>
      <c r="D743" s="202" t="s">
        <v>1622</v>
      </c>
      <c r="E743" s="195"/>
      <c r="F743" s="204"/>
      <c r="G743" s="195"/>
      <c r="H743" s="195"/>
      <c r="I743" s="214"/>
      <c r="J743" s="214"/>
      <c r="K743" s="195"/>
      <c r="L743" s="195"/>
      <c r="M743" s="195"/>
      <c r="N743" s="216"/>
      <c r="O743" s="195"/>
      <c r="P743" s="195"/>
      <c r="Q743" s="195"/>
      <c r="R743" s="195"/>
      <c r="S743" s="201"/>
    </row>
    <row r="744" spans="1:19" ht="15" hidden="1" x14ac:dyDescent="0.25">
      <c r="A744" s="172"/>
      <c r="B744" s="202" t="s">
        <v>1623</v>
      </c>
      <c r="C744" s="203" t="s">
        <v>1624</v>
      </c>
      <c r="D744" s="202" t="s">
        <v>1625</v>
      </c>
      <c r="E744" s="195"/>
      <c r="F744" s="204"/>
      <c r="G744" s="195"/>
      <c r="H744" s="195"/>
      <c r="I744" s="214"/>
      <c r="J744" s="214"/>
      <c r="K744" s="195"/>
      <c r="L744" s="195"/>
      <c r="M744" s="195"/>
      <c r="N744" s="216"/>
      <c r="O744" s="195"/>
      <c r="P744" s="195"/>
      <c r="Q744" s="195"/>
      <c r="R744" s="195"/>
      <c r="S744" s="201"/>
    </row>
    <row r="745" spans="1:19" ht="15" hidden="1" x14ac:dyDescent="0.25">
      <c r="A745" s="172"/>
      <c r="B745" s="202" t="s">
        <v>1626</v>
      </c>
      <c r="C745" s="203" t="s">
        <v>1610</v>
      </c>
      <c r="D745" s="202" t="s">
        <v>1611</v>
      </c>
      <c r="E745" s="195"/>
      <c r="F745" s="204"/>
      <c r="G745" s="195"/>
      <c r="H745" s="195"/>
      <c r="I745" s="214"/>
      <c r="J745" s="214"/>
      <c r="K745" s="195"/>
      <c r="L745" s="195"/>
      <c r="M745" s="195"/>
      <c r="N745" s="216"/>
      <c r="O745" s="195"/>
      <c r="P745" s="195"/>
      <c r="Q745" s="195"/>
      <c r="R745" s="195"/>
      <c r="S745" s="201"/>
    </row>
    <row r="746" spans="1:19" ht="15" hidden="1" x14ac:dyDescent="0.25">
      <c r="A746" s="172"/>
      <c r="B746" s="202" t="s">
        <v>1627</v>
      </c>
      <c r="C746" s="203" t="s">
        <v>1610</v>
      </c>
      <c r="D746" s="202" t="s">
        <v>1611</v>
      </c>
      <c r="E746" s="195"/>
      <c r="F746" s="204"/>
      <c r="G746" s="195"/>
      <c r="H746" s="195"/>
      <c r="I746" s="214"/>
      <c r="J746" s="214"/>
      <c r="K746" s="195"/>
      <c r="L746" s="195"/>
      <c r="M746" s="195"/>
      <c r="N746" s="216"/>
      <c r="O746" s="195"/>
      <c r="P746" s="195"/>
      <c r="Q746" s="195"/>
      <c r="R746" s="195"/>
      <c r="S746" s="201"/>
    </row>
    <row r="747" spans="1:19" ht="15" hidden="1" x14ac:dyDescent="0.25">
      <c r="A747" s="172"/>
      <c r="B747" s="202" t="s">
        <v>1628</v>
      </c>
      <c r="C747" s="203" t="s">
        <v>1629</v>
      </c>
      <c r="D747" s="202" t="s">
        <v>1611</v>
      </c>
      <c r="E747" s="195"/>
      <c r="F747" s="204"/>
      <c r="G747" s="195"/>
      <c r="H747" s="195"/>
      <c r="I747" s="214"/>
      <c r="J747" s="214"/>
      <c r="K747" s="195"/>
      <c r="L747" s="195"/>
      <c r="M747" s="195"/>
      <c r="N747" s="216"/>
      <c r="O747" s="195"/>
      <c r="P747" s="195"/>
      <c r="Q747" s="195"/>
      <c r="R747" s="195"/>
      <c r="S747" s="201"/>
    </row>
    <row r="748" spans="1:19" ht="15" hidden="1" x14ac:dyDescent="0.25">
      <c r="A748" s="172"/>
      <c r="B748" s="202" t="s">
        <v>1630</v>
      </c>
      <c r="C748" s="203" t="s">
        <v>1629</v>
      </c>
      <c r="D748" s="202" t="s">
        <v>1611</v>
      </c>
      <c r="E748" s="195"/>
      <c r="F748" s="204"/>
      <c r="G748" s="195"/>
      <c r="H748" s="195"/>
      <c r="I748" s="214"/>
      <c r="J748" s="214"/>
      <c r="K748" s="195"/>
      <c r="L748" s="195"/>
      <c r="M748" s="195"/>
      <c r="N748" s="216"/>
      <c r="O748" s="195"/>
      <c r="P748" s="195"/>
      <c r="Q748" s="195"/>
      <c r="R748" s="195"/>
      <c r="S748" s="201"/>
    </row>
    <row r="749" spans="1:19" ht="15" hidden="1" x14ac:dyDescent="0.25">
      <c r="A749" s="172"/>
      <c r="B749" s="202" t="s">
        <v>1631</v>
      </c>
      <c r="C749" s="203" t="s">
        <v>1632</v>
      </c>
      <c r="D749" s="202" t="s">
        <v>1633</v>
      </c>
      <c r="E749" s="195"/>
      <c r="F749" s="204"/>
      <c r="G749" s="195"/>
      <c r="H749" s="195"/>
      <c r="I749" s="214"/>
      <c r="J749" s="214"/>
      <c r="K749" s="195"/>
      <c r="L749" s="195"/>
      <c r="M749" s="195"/>
      <c r="N749" s="216"/>
      <c r="O749" s="195"/>
      <c r="P749" s="195"/>
      <c r="Q749" s="195"/>
      <c r="R749" s="195"/>
      <c r="S749" s="201"/>
    </row>
    <row r="750" spans="1:19" ht="15" hidden="1" x14ac:dyDescent="0.25">
      <c r="A750" s="172"/>
      <c r="B750" s="202" t="s">
        <v>1634</v>
      </c>
      <c r="C750" s="203" t="s">
        <v>1635</v>
      </c>
      <c r="D750" s="202" t="s">
        <v>1636</v>
      </c>
      <c r="E750" s="195"/>
      <c r="F750" s="204"/>
      <c r="G750" s="195"/>
      <c r="H750" s="195"/>
      <c r="I750" s="214"/>
      <c r="J750" s="214"/>
      <c r="K750" s="195"/>
      <c r="L750" s="195"/>
      <c r="M750" s="195"/>
      <c r="N750" s="216"/>
      <c r="O750" s="195"/>
      <c r="P750" s="195"/>
      <c r="Q750" s="195"/>
      <c r="R750" s="195"/>
      <c r="S750" s="201"/>
    </row>
    <row r="751" spans="1:19" ht="15" hidden="1" x14ac:dyDescent="0.25">
      <c r="A751" s="172"/>
      <c r="B751" s="202" t="s">
        <v>1637</v>
      </c>
      <c r="C751" s="203" t="s">
        <v>1610</v>
      </c>
      <c r="D751" s="202" t="s">
        <v>1611</v>
      </c>
      <c r="E751" s="195"/>
      <c r="F751" s="204"/>
      <c r="G751" s="195"/>
      <c r="H751" s="195"/>
      <c r="I751" s="214"/>
      <c r="J751" s="214"/>
      <c r="K751" s="195"/>
      <c r="L751" s="195"/>
      <c r="M751" s="195"/>
      <c r="N751" s="216"/>
      <c r="O751" s="195"/>
      <c r="P751" s="195"/>
      <c r="Q751" s="195"/>
      <c r="R751" s="195"/>
      <c r="S751" s="201"/>
    </row>
    <row r="752" spans="1:19" ht="15" hidden="1" x14ac:dyDescent="0.25">
      <c r="A752" s="172"/>
      <c r="B752" s="202" t="s">
        <v>1638</v>
      </c>
      <c r="C752" s="203" t="s">
        <v>1639</v>
      </c>
      <c r="D752" s="202" t="s">
        <v>1611</v>
      </c>
      <c r="E752" s="195"/>
      <c r="F752" s="204"/>
      <c r="G752" s="195"/>
      <c r="H752" s="195"/>
      <c r="I752" s="214"/>
      <c r="J752" s="214"/>
      <c r="K752" s="195"/>
      <c r="L752" s="195"/>
      <c r="M752" s="195"/>
      <c r="N752" s="216"/>
      <c r="O752" s="195"/>
      <c r="P752" s="195"/>
      <c r="Q752" s="195"/>
      <c r="R752" s="195"/>
      <c r="S752" s="201"/>
    </row>
    <row r="753" spans="1:19" ht="15" hidden="1" x14ac:dyDescent="0.25">
      <c r="A753" s="172"/>
      <c r="B753" s="202" t="s">
        <v>1640</v>
      </c>
      <c r="C753" s="203" t="s">
        <v>1641</v>
      </c>
      <c r="D753" s="202" t="s">
        <v>1611</v>
      </c>
      <c r="E753" s="195"/>
      <c r="F753" s="204"/>
      <c r="G753" s="195"/>
      <c r="H753" s="195"/>
      <c r="I753" s="214"/>
      <c r="J753" s="214"/>
      <c r="K753" s="195"/>
      <c r="L753" s="195"/>
      <c r="M753" s="195"/>
      <c r="N753" s="216"/>
      <c r="O753" s="195"/>
      <c r="P753" s="195"/>
      <c r="Q753" s="195"/>
      <c r="R753" s="195"/>
      <c r="S753" s="201"/>
    </row>
    <row r="754" spans="1:19" ht="15" hidden="1" x14ac:dyDescent="0.25">
      <c r="A754" s="172"/>
      <c r="B754" s="202" t="s">
        <v>1642</v>
      </c>
      <c r="C754" s="203" t="s">
        <v>1641</v>
      </c>
      <c r="D754" s="202" t="s">
        <v>1611</v>
      </c>
      <c r="E754" s="195"/>
      <c r="F754" s="204"/>
      <c r="G754" s="195"/>
      <c r="H754" s="195"/>
      <c r="I754" s="214"/>
      <c r="J754" s="214"/>
      <c r="K754" s="195"/>
      <c r="L754" s="195"/>
      <c r="M754" s="195"/>
      <c r="N754" s="216"/>
      <c r="O754" s="195"/>
      <c r="P754" s="195"/>
      <c r="Q754" s="195"/>
      <c r="R754" s="195"/>
      <c r="S754" s="201"/>
    </row>
    <row r="755" spans="1:19" ht="15" hidden="1" x14ac:dyDescent="0.25">
      <c r="A755" s="172"/>
      <c r="B755" s="202" t="s">
        <v>1643</v>
      </c>
      <c r="C755" s="203" t="s">
        <v>1644</v>
      </c>
      <c r="D755" s="202" t="s">
        <v>1611</v>
      </c>
      <c r="E755" s="195"/>
      <c r="F755" s="204"/>
      <c r="G755" s="195"/>
      <c r="H755" s="195"/>
      <c r="I755" s="214"/>
      <c r="J755" s="214"/>
      <c r="K755" s="195"/>
      <c r="L755" s="195"/>
      <c r="M755" s="195"/>
      <c r="N755" s="216"/>
      <c r="O755" s="195"/>
      <c r="P755" s="195"/>
      <c r="Q755" s="195"/>
      <c r="R755" s="195"/>
      <c r="S755" s="201"/>
    </row>
    <row r="756" spans="1:19" ht="15" hidden="1" x14ac:dyDescent="0.25">
      <c r="A756" s="172"/>
      <c r="B756" s="202" t="s">
        <v>1645</v>
      </c>
      <c r="C756" s="203" t="s">
        <v>1639</v>
      </c>
      <c r="D756" s="202" t="s">
        <v>1611</v>
      </c>
      <c r="E756" s="195"/>
      <c r="F756" s="204"/>
      <c r="G756" s="195"/>
      <c r="H756" s="195"/>
      <c r="I756" s="214"/>
      <c r="J756" s="214"/>
      <c r="K756" s="195"/>
      <c r="L756" s="195"/>
      <c r="M756" s="195"/>
      <c r="N756" s="216"/>
      <c r="O756" s="195"/>
      <c r="P756" s="195"/>
      <c r="Q756" s="195"/>
      <c r="R756" s="195"/>
      <c r="S756" s="201"/>
    </row>
    <row r="757" spans="1:19" ht="15" hidden="1" x14ac:dyDescent="0.25">
      <c r="A757" s="172"/>
      <c r="B757" s="202" t="s">
        <v>1646</v>
      </c>
      <c r="C757" s="203" t="s">
        <v>1647</v>
      </c>
      <c r="D757" s="202" t="s">
        <v>1611</v>
      </c>
      <c r="E757" s="195"/>
      <c r="F757" s="204"/>
      <c r="G757" s="195"/>
      <c r="H757" s="195"/>
      <c r="I757" s="214"/>
      <c r="J757" s="214"/>
      <c r="K757" s="195"/>
      <c r="L757" s="195"/>
      <c r="M757" s="195"/>
      <c r="N757" s="216"/>
      <c r="O757" s="195"/>
      <c r="P757" s="195"/>
      <c r="Q757" s="195"/>
      <c r="R757" s="195"/>
      <c r="S757" s="201"/>
    </row>
    <row r="758" spans="1:19" ht="15" hidden="1" x14ac:dyDescent="0.25">
      <c r="A758" s="172"/>
      <c r="B758" s="202" t="s">
        <v>1648</v>
      </c>
      <c r="C758" s="203" t="s">
        <v>1647</v>
      </c>
      <c r="D758" s="202" t="s">
        <v>1611</v>
      </c>
      <c r="E758" s="195"/>
      <c r="F758" s="204"/>
      <c r="G758" s="195"/>
      <c r="H758" s="195"/>
      <c r="I758" s="214"/>
      <c r="J758" s="214"/>
      <c r="K758" s="195"/>
      <c r="L758" s="195"/>
      <c r="M758" s="195"/>
      <c r="N758" s="216"/>
      <c r="O758" s="195"/>
      <c r="P758" s="195"/>
      <c r="Q758" s="195"/>
      <c r="R758" s="195"/>
      <c r="S758" s="201"/>
    </row>
    <row r="759" spans="1:19" ht="15" hidden="1" x14ac:dyDescent="0.25">
      <c r="A759" s="172"/>
      <c r="B759" s="202" t="s">
        <v>1649</v>
      </c>
      <c r="C759" s="203" t="s">
        <v>1650</v>
      </c>
      <c r="D759" s="202" t="s">
        <v>1611</v>
      </c>
      <c r="E759" s="195"/>
      <c r="F759" s="204"/>
      <c r="G759" s="195"/>
      <c r="H759" s="195"/>
      <c r="I759" s="214"/>
      <c r="J759" s="214"/>
      <c r="K759" s="195"/>
      <c r="L759" s="195"/>
      <c r="M759" s="195"/>
      <c r="N759" s="216"/>
      <c r="O759" s="195"/>
      <c r="P759" s="195"/>
      <c r="Q759" s="195"/>
      <c r="R759" s="195"/>
      <c r="S759" s="201"/>
    </row>
    <row r="760" spans="1:19" ht="15" hidden="1" x14ac:dyDescent="0.25">
      <c r="A760" s="172"/>
      <c r="B760" s="202" t="s">
        <v>1651</v>
      </c>
      <c r="C760" s="203" t="s">
        <v>1652</v>
      </c>
      <c r="D760" s="202" t="s">
        <v>1611</v>
      </c>
      <c r="E760" s="195"/>
      <c r="F760" s="204"/>
      <c r="G760" s="195"/>
      <c r="H760" s="195"/>
      <c r="I760" s="214"/>
      <c r="J760" s="214"/>
      <c r="K760" s="195"/>
      <c r="L760" s="195"/>
      <c r="M760" s="195"/>
      <c r="N760" s="216"/>
      <c r="O760" s="195"/>
      <c r="P760" s="195"/>
      <c r="Q760" s="195"/>
      <c r="R760" s="195"/>
      <c r="S760" s="201"/>
    </row>
    <row r="761" spans="1:19" ht="15" hidden="1" x14ac:dyDescent="0.25">
      <c r="A761" s="172"/>
      <c r="B761" s="202" t="s">
        <v>1653</v>
      </c>
      <c r="C761" s="203" t="s">
        <v>1654</v>
      </c>
      <c r="D761" s="202" t="s">
        <v>1611</v>
      </c>
      <c r="E761" s="195"/>
      <c r="F761" s="204"/>
      <c r="G761" s="195"/>
      <c r="H761" s="195"/>
      <c r="I761" s="214"/>
      <c r="J761" s="214"/>
      <c r="K761" s="195"/>
      <c r="L761" s="195"/>
      <c r="M761" s="195"/>
      <c r="N761" s="216"/>
      <c r="O761" s="195"/>
      <c r="P761" s="195"/>
      <c r="Q761" s="195"/>
      <c r="R761" s="195"/>
      <c r="S761" s="201"/>
    </row>
    <row r="762" spans="1:19" ht="15" hidden="1" x14ac:dyDescent="0.25">
      <c r="A762" s="172"/>
      <c r="B762" s="202" t="s">
        <v>1655</v>
      </c>
      <c r="C762" s="203" t="s">
        <v>1656</v>
      </c>
      <c r="D762" s="202" t="s">
        <v>1611</v>
      </c>
      <c r="E762" s="195"/>
      <c r="F762" s="204"/>
      <c r="G762" s="195"/>
      <c r="H762" s="195"/>
      <c r="I762" s="214"/>
      <c r="J762" s="214"/>
      <c r="K762" s="195"/>
      <c r="L762" s="195"/>
      <c r="M762" s="195"/>
      <c r="N762" s="216"/>
      <c r="O762" s="195"/>
      <c r="P762" s="195"/>
      <c r="Q762" s="195"/>
      <c r="R762" s="195"/>
      <c r="S762" s="201"/>
    </row>
    <row r="763" spans="1:19" ht="15" hidden="1" x14ac:dyDescent="0.25">
      <c r="A763" s="172"/>
      <c r="B763" s="202" t="s">
        <v>1657</v>
      </c>
      <c r="C763" s="203" t="s">
        <v>1658</v>
      </c>
      <c r="D763" s="202" t="s">
        <v>1613</v>
      </c>
      <c r="E763" s="195"/>
      <c r="F763" s="204"/>
      <c r="G763" s="195"/>
      <c r="H763" s="195"/>
      <c r="I763" s="214"/>
      <c r="J763" s="214"/>
      <c r="K763" s="195"/>
      <c r="L763" s="195"/>
      <c r="M763" s="195"/>
      <c r="N763" s="216"/>
      <c r="O763" s="195"/>
      <c r="P763" s="195"/>
      <c r="Q763" s="195"/>
      <c r="R763" s="195"/>
      <c r="S763" s="201"/>
    </row>
    <row r="764" spans="1:19" ht="15" hidden="1" x14ac:dyDescent="0.25">
      <c r="A764" s="172"/>
      <c r="B764" s="202" t="s">
        <v>1659</v>
      </c>
      <c r="C764" s="203" t="s">
        <v>1660</v>
      </c>
      <c r="D764" s="202" t="s">
        <v>1611</v>
      </c>
      <c r="E764" s="195"/>
      <c r="F764" s="204"/>
      <c r="G764" s="195"/>
      <c r="H764" s="195"/>
      <c r="I764" s="214"/>
      <c r="J764" s="214"/>
      <c r="K764" s="195"/>
      <c r="L764" s="195"/>
      <c r="M764" s="195"/>
      <c r="N764" s="216"/>
      <c r="O764" s="195"/>
      <c r="P764" s="195"/>
      <c r="Q764" s="195"/>
      <c r="R764" s="195"/>
      <c r="S764" s="201"/>
    </row>
    <row r="765" spans="1:19" ht="15" hidden="1" x14ac:dyDescent="0.25">
      <c r="A765" s="172"/>
      <c r="B765" s="202" t="s">
        <v>1661</v>
      </c>
      <c r="C765" s="203" t="s">
        <v>1662</v>
      </c>
      <c r="D765" s="202" t="s">
        <v>1611</v>
      </c>
      <c r="E765" s="195"/>
      <c r="F765" s="204"/>
      <c r="G765" s="195"/>
      <c r="H765" s="195"/>
      <c r="I765" s="214"/>
      <c r="J765" s="214"/>
      <c r="K765" s="195"/>
      <c r="L765" s="195"/>
      <c r="M765" s="195"/>
      <c r="N765" s="216"/>
      <c r="O765" s="195"/>
      <c r="P765" s="195"/>
      <c r="Q765" s="195"/>
      <c r="R765" s="195"/>
      <c r="S765" s="201"/>
    </row>
    <row r="766" spans="1:19" ht="15" hidden="1" x14ac:dyDescent="0.25">
      <c r="A766" s="172"/>
      <c r="B766" s="202" t="s">
        <v>1663</v>
      </c>
      <c r="C766" s="203" t="s">
        <v>1664</v>
      </c>
      <c r="D766" s="202" t="s">
        <v>1611</v>
      </c>
      <c r="E766" s="195"/>
      <c r="F766" s="204"/>
      <c r="G766" s="195"/>
      <c r="H766" s="195"/>
      <c r="I766" s="214"/>
      <c r="J766" s="214"/>
      <c r="K766" s="195"/>
      <c r="L766" s="195"/>
      <c r="M766" s="195"/>
      <c r="N766" s="216"/>
      <c r="O766" s="195"/>
      <c r="P766" s="195"/>
      <c r="Q766" s="195"/>
      <c r="R766" s="195"/>
      <c r="S766" s="201"/>
    </row>
    <row r="767" spans="1:19" ht="15" hidden="1" x14ac:dyDescent="0.25">
      <c r="A767" s="172"/>
      <c r="B767" s="202" t="s">
        <v>1665</v>
      </c>
      <c r="C767" s="203" t="s">
        <v>1666</v>
      </c>
      <c r="D767" s="202" t="s">
        <v>1611</v>
      </c>
      <c r="E767" s="195"/>
      <c r="F767" s="204"/>
      <c r="G767" s="195"/>
      <c r="H767" s="195"/>
      <c r="I767" s="214"/>
      <c r="J767" s="214"/>
      <c r="K767" s="195"/>
      <c r="L767" s="195"/>
      <c r="M767" s="195"/>
      <c r="N767" s="216"/>
      <c r="O767" s="195"/>
      <c r="P767" s="195"/>
      <c r="Q767" s="195"/>
      <c r="R767" s="195"/>
      <c r="S767" s="201"/>
    </row>
    <row r="768" spans="1:19" ht="15" hidden="1" x14ac:dyDescent="0.25">
      <c r="A768" s="172"/>
      <c r="B768" s="202" t="s">
        <v>1667</v>
      </c>
      <c r="C768" s="203" t="s">
        <v>1668</v>
      </c>
      <c r="D768" s="202" t="s">
        <v>1611</v>
      </c>
      <c r="E768" s="195"/>
      <c r="F768" s="204"/>
      <c r="G768" s="195"/>
      <c r="H768" s="195"/>
      <c r="I768" s="214"/>
      <c r="J768" s="214"/>
      <c r="K768" s="195"/>
      <c r="L768" s="195"/>
      <c r="M768" s="195"/>
      <c r="N768" s="216"/>
      <c r="O768" s="195"/>
      <c r="P768" s="195"/>
      <c r="Q768" s="195"/>
      <c r="R768" s="195"/>
      <c r="S768" s="201"/>
    </row>
    <row r="769" spans="1:19" ht="15" hidden="1" x14ac:dyDescent="0.25">
      <c r="A769" s="172"/>
      <c r="B769" s="202" t="s">
        <v>1669</v>
      </c>
      <c r="C769" s="203" t="s">
        <v>1670</v>
      </c>
      <c r="D769" s="202" t="s">
        <v>1611</v>
      </c>
      <c r="E769" s="195"/>
      <c r="F769" s="204"/>
      <c r="G769" s="195"/>
      <c r="H769" s="195"/>
      <c r="I769" s="214"/>
      <c r="J769" s="214"/>
      <c r="K769" s="195"/>
      <c r="L769" s="195"/>
      <c r="M769" s="195"/>
      <c r="N769" s="216"/>
      <c r="O769" s="195"/>
      <c r="P769" s="195"/>
      <c r="Q769" s="195"/>
      <c r="R769" s="195"/>
      <c r="S769" s="201"/>
    </row>
    <row r="770" spans="1:19" ht="15" hidden="1" x14ac:dyDescent="0.25">
      <c r="A770" s="172"/>
      <c r="B770" s="202" t="s">
        <v>1671</v>
      </c>
      <c r="C770" s="203" t="s">
        <v>1672</v>
      </c>
      <c r="D770" s="202" t="s">
        <v>1611</v>
      </c>
      <c r="E770" s="195"/>
      <c r="F770" s="204"/>
      <c r="G770" s="195"/>
      <c r="H770" s="195"/>
      <c r="I770" s="214"/>
      <c r="J770" s="214"/>
      <c r="K770" s="195"/>
      <c r="L770" s="195"/>
      <c r="M770" s="195"/>
      <c r="N770" s="216"/>
      <c r="O770" s="195"/>
      <c r="P770" s="195"/>
      <c r="Q770" s="195"/>
      <c r="R770" s="195"/>
      <c r="S770" s="201"/>
    </row>
    <row r="771" spans="1:19" ht="15" hidden="1" x14ac:dyDescent="0.25">
      <c r="A771" s="172"/>
      <c r="B771" s="202" t="s">
        <v>1673</v>
      </c>
      <c r="C771" s="203" t="s">
        <v>1674</v>
      </c>
      <c r="D771" s="202" t="s">
        <v>1611</v>
      </c>
      <c r="E771" s="195"/>
      <c r="F771" s="204"/>
      <c r="G771" s="195"/>
      <c r="H771" s="195"/>
      <c r="I771" s="214"/>
      <c r="J771" s="214"/>
      <c r="K771" s="195"/>
      <c r="L771" s="195"/>
      <c r="M771" s="195"/>
      <c r="N771" s="216"/>
      <c r="O771" s="195"/>
      <c r="P771" s="195"/>
      <c r="Q771" s="195"/>
      <c r="R771" s="195"/>
      <c r="S771" s="201"/>
    </row>
    <row r="772" spans="1:19" ht="15" hidden="1" x14ac:dyDescent="0.25">
      <c r="A772" s="172"/>
      <c r="B772" s="202" t="s">
        <v>1675</v>
      </c>
      <c r="C772" s="203" t="s">
        <v>1676</v>
      </c>
      <c r="D772" s="202" t="s">
        <v>1611</v>
      </c>
      <c r="E772" s="195"/>
      <c r="F772" s="204"/>
      <c r="G772" s="195"/>
      <c r="H772" s="195"/>
      <c r="I772" s="214"/>
      <c r="J772" s="214"/>
      <c r="K772" s="195"/>
      <c r="L772" s="195"/>
      <c r="M772" s="195"/>
      <c r="N772" s="216"/>
      <c r="O772" s="195"/>
      <c r="P772" s="195"/>
      <c r="Q772" s="195"/>
      <c r="R772" s="195"/>
      <c r="S772" s="201"/>
    </row>
    <row r="773" spans="1:19" ht="15" hidden="1" x14ac:dyDescent="0.25">
      <c r="A773" s="172"/>
      <c r="B773" s="202" t="s">
        <v>1677</v>
      </c>
      <c r="C773" s="203" t="s">
        <v>1678</v>
      </c>
      <c r="D773" s="202" t="s">
        <v>1611</v>
      </c>
      <c r="E773" s="195"/>
      <c r="F773" s="204"/>
      <c r="G773" s="195"/>
      <c r="H773" s="195"/>
      <c r="I773" s="214"/>
      <c r="J773" s="214"/>
      <c r="K773" s="195"/>
      <c r="L773" s="195"/>
      <c r="M773" s="195"/>
      <c r="N773" s="216"/>
      <c r="O773" s="195"/>
      <c r="P773" s="195"/>
      <c r="Q773" s="195"/>
      <c r="R773" s="195"/>
      <c r="S773" s="201"/>
    </row>
    <row r="774" spans="1:19" ht="15" hidden="1" x14ac:dyDescent="0.25">
      <c r="A774" s="172"/>
      <c r="B774" s="202" t="s">
        <v>1679</v>
      </c>
      <c r="C774" s="203" t="s">
        <v>1680</v>
      </c>
      <c r="D774" s="202" t="s">
        <v>1611</v>
      </c>
      <c r="E774" s="195"/>
      <c r="F774" s="204"/>
      <c r="G774" s="195"/>
      <c r="H774" s="195"/>
      <c r="I774" s="214"/>
      <c r="J774" s="214"/>
      <c r="K774" s="195"/>
      <c r="L774" s="195"/>
      <c r="M774" s="195"/>
      <c r="N774" s="216"/>
      <c r="O774" s="195"/>
      <c r="P774" s="195"/>
      <c r="Q774" s="195"/>
      <c r="R774" s="195"/>
      <c r="S774" s="201"/>
    </row>
    <row r="775" spans="1:19" ht="15" hidden="1" x14ac:dyDescent="0.25">
      <c r="A775" s="172"/>
      <c r="B775" s="202" t="s">
        <v>1681</v>
      </c>
      <c r="C775" s="203" t="s">
        <v>1682</v>
      </c>
      <c r="D775" s="202" t="s">
        <v>1611</v>
      </c>
      <c r="E775" s="195"/>
      <c r="F775" s="204"/>
      <c r="G775" s="195"/>
      <c r="H775" s="195"/>
      <c r="I775" s="214"/>
      <c r="J775" s="214"/>
      <c r="K775" s="195"/>
      <c r="L775" s="195"/>
      <c r="M775" s="195"/>
      <c r="N775" s="216"/>
      <c r="O775" s="195"/>
      <c r="P775" s="195"/>
      <c r="Q775" s="195"/>
      <c r="R775" s="195"/>
      <c r="S775" s="201"/>
    </row>
    <row r="776" spans="1:19" ht="15" hidden="1" x14ac:dyDescent="0.25">
      <c r="A776" s="172"/>
      <c r="B776" s="202" t="s">
        <v>1683</v>
      </c>
      <c r="C776" s="203" t="s">
        <v>1684</v>
      </c>
      <c r="D776" s="202" t="s">
        <v>1611</v>
      </c>
      <c r="E776" s="195"/>
      <c r="F776" s="204"/>
      <c r="G776" s="195"/>
      <c r="H776" s="195"/>
      <c r="I776" s="214"/>
      <c r="J776" s="214"/>
      <c r="K776" s="195"/>
      <c r="L776" s="195"/>
      <c r="M776" s="195"/>
      <c r="N776" s="216"/>
      <c r="O776" s="195"/>
      <c r="P776" s="195"/>
      <c r="Q776" s="195"/>
      <c r="R776" s="195"/>
      <c r="S776" s="201"/>
    </row>
    <row r="777" spans="1:19" ht="15" hidden="1" x14ac:dyDescent="0.25">
      <c r="A777" s="172"/>
      <c r="B777" s="202" t="s">
        <v>1685</v>
      </c>
      <c r="C777" s="203" t="s">
        <v>1686</v>
      </c>
      <c r="D777" s="202" t="s">
        <v>1613</v>
      </c>
      <c r="E777" s="195"/>
      <c r="F777" s="204"/>
      <c r="G777" s="195"/>
      <c r="H777" s="195"/>
      <c r="I777" s="214"/>
      <c r="J777" s="214"/>
      <c r="K777" s="195"/>
      <c r="L777" s="195"/>
      <c r="M777" s="195"/>
      <c r="N777" s="216"/>
      <c r="O777" s="195"/>
      <c r="P777" s="195"/>
      <c r="Q777" s="195"/>
      <c r="R777" s="195"/>
      <c r="S777" s="201"/>
    </row>
    <row r="778" spans="1:19" ht="15" hidden="1" x14ac:dyDescent="0.25">
      <c r="A778" s="172"/>
      <c r="B778" s="202" t="s">
        <v>1687</v>
      </c>
      <c r="C778" s="203" t="s">
        <v>1688</v>
      </c>
      <c r="D778" s="202" t="s">
        <v>1611</v>
      </c>
      <c r="E778" s="195"/>
      <c r="F778" s="204"/>
      <c r="G778" s="195"/>
      <c r="H778" s="195"/>
      <c r="I778" s="214"/>
      <c r="J778" s="214"/>
      <c r="K778" s="195"/>
      <c r="L778" s="195"/>
      <c r="M778" s="195"/>
      <c r="N778" s="216"/>
      <c r="O778" s="195"/>
      <c r="P778" s="195"/>
      <c r="Q778" s="195"/>
      <c r="R778" s="195"/>
      <c r="S778" s="201"/>
    </row>
    <row r="779" spans="1:19" ht="15" hidden="1" x14ac:dyDescent="0.25">
      <c r="A779" s="172"/>
      <c r="B779" s="202" t="s">
        <v>1689</v>
      </c>
      <c r="C779" s="203" t="s">
        <v>1690</v>
      </c>
      <c r="D779" s="202" t="s">
        <v>1613</v>
      </c>
      <c r="E779" s="195"/>
      <c r="F779" s="204"/>
      <c r="G779" s="195"/>
      <c r="H779" s="195"/>
      <c r="I779" s="214"/>
      <c r="J779" s="214"/>
      <c r="K779" s="195"/>
      <c r="L779" s="195"/>
      <c r="M779" s="195"/>
      <c r="N779" s="216"/>
      <c r="O779" s="195"/>
      <c r="P779" s="195"/>
      <c r="Q779" s="195"/>
      <c r="R779" s="195"/>
      <c r="S779" s="201"/>
    </row>
    <row r="780" spans="1:19" ht="15" hidden="1" x14ac:dyDescent="0.25">
      <c r="A780" s="172"/>
      <c r="B780" s="202" t="s">
        <v>1691</v>
      </c>
      <c r="C780" s="203" t="s">
        <v>1692</v>
      </c>
      <c r="D780" s="202" t="s">
        <v>1611</v>
      </c>
      <c r="E780" s="195"/>
      <c r="F780" s="204"/>
      <c r="G780" s="195"/>
      <c r="H780" s="195"/>
      <c r="I780" s="214"/>
      <c r="J780" s="214"/>
      <c r="K780" s="195"/>
      <c r="L780" s="195"/>
      <c r="M780" s="195"/>
      <c r="N780" s="216"/>
      <c r="O780" s="195"/>
      <c r="P780" s="195"/>
      <c r="Q780" s="195"/>
      <c r="R780" s="195"/>
      <c r="S780" s="201"/>
    </row>
    <row r="781" spans="1:19" ht="15" hidden="1" x14ac:dyDescent="0.25">
      <c r="A781" s="172"/>
      <c r="B781" s="202" t="s">
        <v>1693</v>
      </c>
      <c r="C781" s="203" t="s">
        <v>1694</v>
      </c>
      <c r="D781" s="202" t="s">
        <v>1611</v>
      </c>
      <c r="E781" s="195"/>
      <c r="F781" s="204"/>
      <c r="G781" s="195"/>
      <c r="H781" s="195"/>
      <c r="I781" s="214"/>
      <c r="J781" s="214"/>
      <c r="K781" s="195"/>
      <c r="L781" s="195"/>
      <c r="M781" s="195"/>
      <c r="N781" s="216"/>
      <c r="O781" s="195"/>
      <c r="P781" s="195"/>
      <c r="Q781" s="195"/>
      <c r="R781" s="195"/>
      <c r="S781" s="201"/>
    </row>
    <row r="782" spans="1:19" ht="15" hidden="1" x14ac:dyDescent="0.25">
      <c r="A782" s="172"/>
      <c r="B782" s="202" t="s">
        <v>1695</v>
      </c>
      <c r="C782" s="203" t="s">
        <v>1696</v>
      </c>
      <c r="D782" s="202" t="s">
        <v>1611</v>
      </c>
      <c r="E782" s="195"/>
      <c r="F782" s="204"/>
      <c r="G782" s="195"/>
      <c r="H782" s="195"/>
      <c r="I782" s="214"/>
      <c r="J782" s="214"/>
      <c r="K782" s="195"/>
      <c r="L782" s="195"/>
      <c r="M782" s="195"/>
      <c r="N782" s="216"/>
      <c r="O782" s="195"/>
      <c r="P782" s="195"/>
      <c r="Q782" s="195"/>
      <c r="R782" s="195"/>
      <c r="S782" s="201"/>
    </row>
    <row r="783" spans="1:19" ht="15" hidden="1" x14ac:dyDescent="0.25">
      <c r="A783" s="172"/>
      <c r="B783" s="202" t="s">
        <v>1697</v>
      </c>
      <c r="C783" s="203" t="s">
        <v>1698</v>
      </c>
      <c r="D783" s="202" t="s">
        <v>1613</v>
      </c>
      <c r="E783" s="195"/>
      <c r="F783" s="204"/>
      <c r="G783" s="195"/>
      <c r="H783" s="195"/>
      <c r="I783" s="214"/>
      <c r="J783" s="214"/>
      <c r="K783" s="195"/>
      <c r="L783" s="195"/>
      <c r="M783" s="195"/>
      <c r="N783" s="216"/>
      <c r="O783" s="195"/>
      <c r="P783" s="195"/>
      <c r="Q783" s="195"/>
      <c r="R783" s="195"/>
      <c r="S783" s="201"/>
    </row>
    <row r="784" spans="1:19" ht="15" hidden="1" x14ac:dyDescent="0.25">
      <c r="A784" s="172"/>
      <c r="B784" s="202" t="s">
        <v>1699</v>
      </c>
      <c r="C784" s="203" t="s">
        <v>1700</v>
      </c>
      <c r="D784" s="202" t="s">
        <v>1611</v>
      </c>
      <c r="E784" s="195"/>
      <c r="F784" s="204"/>
      <c r="G784" s="195"/>
      <c r="H784" s="195"/>
      <c r="I784" s="214"/>
      <c r="J784" s="214"/>
      <c r="K784" s="195"/>
      <c r="L784" s="195"/>
      <c r="M784" s="195"/>
      <c r="N784" s="216"/>
      <c r="O784" s="195"/>
      <c r="P784" s="195"/>
      <c r="Q784" s="195"/>
      <c r="R784" s="195"/>
      <c r="S784" s="201"/>
    </row>
    <row r="785" spans="1:19" ht="15" hidden="1" x14ac:dyDescent="0.25">
      <c r="A785" s="172"/>
      <c r="B785" s="202" t="s">
        <v>1701</v>
      </c>
      <c r="C785" s="203" t="s">
        <v>1702</v>
      </c>
      <c r="D785" s="202" t="s">
        <v>1611</v>
      </c>
      <c r="E785" s="195"/>
      <c r="F785" s="204"/>
      <c r="G785" s="195"/>
      <c r="H785" s="195"/>
      <c r="I785" s="214"/>
      <c r="J785" s="214"/>
      <c r="K785" s="195"/>
      <c r="L785" s="195"/>
      <c r="M785" s="195"/>
      <c r="N785" s="216"/>
      <c r="O785" s="195"/>
      <c r="P785" s="195"/>
      <c r="Q785" s="195"/>
      <c r="R785" s="195"/>
      <c r="S785" s="201"/>
    </row>
    <row r="786" spans="1:19" ht="15" hidden="1" x14ac:dyDescent="0.25">
      <c r="A786" s="172"/>
      <c r="B786" s="202" t="s">
        <v>1703</v>
      </c>
      <c r="C786" s="203" t="s">
        <v>1704</v>
      </c>
      <c r="D786" s="202" t="s">
        <v>1611</v>
      </c>
      <c r="E786" s="195"/>
      <c r="F786" s="204"/>
      <c r="G786" s="195"/>
      <c r="H786" s="195"/>
      <c r="I786" s="214"/>
      <c r="J786" s="214"/>
      <c r="K786" s="195"/>
      <c r="L786" s="195"/>
      <c r="M786" s="195"/>
      <c r="N786" s="216"/>
      <c r="O786" s="195"/>
      <c r="P786" s="195"/>
      <c r="Q786" s="195"/>
      <c r="R786" s="195"/>
      <c r="S786" s="201"/>
    </row>
    <row r="787" spans="1:19" ht="15" hidden="1" x14ac:dyDescent="0.25">
      <c r="A787" s="172"/>
      <c r="B787" s="202" t="s">
        <v>1705</v>
      </c>
      <c r="C787" s="203" t="s">
        <v>1706</v>
      </c>
      <c r="D787" s="202" t="s">
        <v>1611</v>
      </c>
      <c r="E787" s="195"/>
      <c r="F787" s="204"/>
      <c r="G787" s="195"/>
      <c r="H787" s="195"/>
      <c r="I787" s="214"/>
      <c r="J787" s="214"/>
      <c r="K787" s="195"/>
      <c r="L787" s="195"/>
      <c r="M787" s="195"/>
      <c r="N787" s="216"/>
      <c r="O787" s="195"/>
      <c r="P787" s="195"/>
      <c r="Q787" s="195"/>
      <c r="R787" s="195"/>
      <c r="S787" s="201"/>
    </row>
    <row r="788" spans="1:19" ht="15" hidden="1" x14ac:dyDescent="0.25">
      <c r="A788" s="172"/>
      <c r="B788" s="202" t="s">
        <v>1707</v>
      </c>
      <c r="C788" s="203" t="s">
        <v>1708</v>
      </c>
      <c r="D788" s="202" t="s">
        <v>1709</v>
      </c>
      <c r="E788" s="195"/>
      <c r="F788" s="204"/>
      <c r="G788" s="195"/>
      <c r="H788" s="195"/>
      <c r="I788" s="214"/>
      <c r="J788" s="214"/>
      <c r="K788" s="195"/>
      <c r="L788" s="195"/>
      <c r="M788" s="195"/>
      <c r="N788" s="216"/>
      <c r="O788" s="195"/>
      <c r="P788" s="195"/>
      <c r="Q788" s="195"/>
      <c r="R788" s="195"/>
      <c r="S788" s="201"/>
    </row>
    <row r="789" spans="1:19" ht="15" hidden="1" x14ac:dyDescent="0.25">
      <c r="A789" s="172"/>
      <c r="B789" s="202" t="s">
        <v>1710</v>
      </c>
      <c r="C789" s="203" t="s">
        <v>1711</v>
      </c>
      <c r="D789" s="202" t="s">
        <v>1709</v>
      </c>
      <c r="E789" s="195"/>
      <c r="F789" s="204"/>
      <c r="G789" s="195"/>
      <c r="H789" s="195"/>
      <c r="I789" s="214"/>
      <c r="J789" s="214"/>
      <c r="K789" s="195"/>
      <c r="L789" s="195"/>
      <c r="M789" s="195"/>
      <c r="N789" s="216"/>
      <c r="O789" s="195"/>
      <c r="P789" s="195"/>
      <c r="Q789" s="195"/>
      <c r="R789" s="195"/>
      <c r="S789" s="201"/>
    </row>
    <row r="790" spans="1:19" ht="15" hidden="1" x14ac:dyDescent="0.25">
      <c r="A790" s="172"/>
      <c r="B790" s="202" t="s">
        <v>1712</v>
      </c>
      <c r="C790" s="203" t="s">
        <v>1713</v>
      </c>
      <c r="D790" s="202" t="s">
        <v>1611</v>
      </c>
      <c r="E790" s="195"/>
      <c r="F790" s="204"/>
      <c r="G790" s="195"/>
      <c r="H790" s="195"/>
      <c r="I790" s="214"/>
      <c r="J790" s="214"/>
      <c r="K790" s="195"/>
      <c r="L790" s="195"/>
      <c r="M790" s="195"/>
      <c r="N790" s="216"/>
      <c r="O790" s="195"/>
      <c r="P790" s="195"/>
      <c r="Q790" s="195"/>
      <c r="R790" s="195"/>
      <c r="S790" s="201"/>
    </row>
    <row r="791" spans="1:19" ht="15" hidden="1" x14ac:dyDescent="0.25">
      <c r="A791" s="172"/>
      <c r="B791" s="202" t="s">
        <v>1714</v>
      </c>
      <c r="C791" s="203" t="s">
        <v>1715</v>
      </c>
      <c r="D791" s="202" t="s">
        <v>1709</v>
      </c>
      <c r="E791" s="195"/>
      <c r="F791" s="204"/>
      <c r="G791" s="195"/>
      <c r="H791" s="195"/>
      <c r="I791" s="214"/>
      <c r="J791" s="214"/>
      <c r="K791" s="195"/>
      <c r="L791" s="195"/>
      <c r="M791" s="195"/>
      <c r="N791" s="216"/>
      <c r="O791" s="195"/>
      <c r="P791" s="195"/>
      <c r="Q791" s="195"/>
      <c r="R791" s="195"/>
      <c r="S791" s="201"/>
    </row>
    <row r="792" spans="1:19" ht="15" hidden="1" x14ac:dyDescent="0.25">
      <c r="A792" s="172"/>
      <c r="B792" s="202" t="s">
        <v>1716</v>
      </c>
      <c r="C792" s="203" t="s">
        <v>1717</v>
      </c>
      <c r="D792" s="202" t="s">
        <v>1611</v>
      </c>
      <c r="E792" s="195"/>
      <c r="F792" s="204"/>
      <c r="G792" s="195"/>
      <c r="H792" s="195"/>
      <c r="I792" s="214"/>
      <c r="J792" s="214"/>
      <c r="K792" s="195"/>
      <c r="L792" s="195"/>
      <c r="M792" s="195"/>
      <c r="N792" s="216"/>
      <c r="O792" s="195"/>
      <c r="P792" s="195"/>
      <c r="Q792" s="195"/>
      <c r="R792" s="195"/>
      <c r="S792" s="201"/>
    </row>
    <row r="793" spans="1:19" ht="15" hidden="1" x14ac:dyDescent="0.25">
      <c r="A793" s="172"/>
      <c r="B793" s="202" t="s">
        <v>1718</v>
      </c>
      <c r="C793" s="203" t="s">
        <v>1717</v>
      </c>
      <c r="D793" s="202" t="s">
        <v>1613</v>
      </c>
      <c r="E793" s="195"/>
      <c r="F793" s="204"/>
      <c r="G793" s="195"/>
      <c r="H793" s="195"/>
      <c r="I793" s="214"/>
      <c r="J793" s="214"/>
      <c r="K793" s="195"/>
      <c r="L793" s="195"/>
      <c r="M793" s="195"/>
      <c r="N793" s="216"/>
      <c r="O793" s="195"/>
      <c r="P793" s="195"/>
      <c r="Q793" s="195"/>
      <c r="R793" s="195"/>
      <c r="S793" s="201"/>
    </row>
    <row r="794" spans="1:19" ht="15" hidden="1" x14ac:dyDescent="0.25">
      <c r="A794" s="172"/>
      <c r="B794" s="202" t="s">
        <v>1719</v>
      </c>
      <c r="C794" s="203" t="s">
        <v>1720</v>
      </c>
      <c r="D794" s="202" t="s">
        <v>1611</v>
      </c>
      <c r="E794" s="195"/>
      <c r="F794" s="204"/>
      <c r="G794" s="195"/>
      <c r="H794" s="195"/>
      <c r="I794" s="214"/>
      <c r="J794" s="214"/>
      <c r="K794" s="195"/>
      <c r="L794" s="195"/>
      <c r="M794" s="195"/>
      <c r="N794" s="216"/>
      <c r="O794" s="195"/>
      <c r="P794" s="195"/>
      <c r="Q794" s="195"/>
      <c r="R794" s="195"/>
      <c r="S794" s="201"/>
    </row>
    <row r="795" spans="1:19" ht="15" hidden="1" x14ac:dyDescent="0.25">
      <c r="A795" s="172"/>
      <c r="B795" s="202" t="s">
        <v>1721</v>
      </c>
      <c r="C795" s="203" t="s">
        <v>1720</v>
      </c>
      <c r="D795" s="202" t="s">
        <v>1613</v>
      </c>
      <c r="E795" s="195"/>
      <c r="F795" s="204"/>
      <c r="G795" s="195"/>
      <c r="H795" s="195"/>
      <c r="I795" s="214"/>
      <c r="J795" s="214"/>
      <c r="K795" s="195"/>
      <c r="L795" s="195"/>
      <c r="M795" s="195"/>
      <c r="N795" s="216"/>
      <c r="O795" s="195"/>
      <c r="P795" s="195"/>
      <c r="Q795" s="195"/>
      <c r="R795" s="195"/>
      <c r="S795" s="201"/>
    </row>
    <row r="796" spans="1:19" ht="15" hidden="1" x14ac:dyDescent="0.25">
      <c r="A796" s="172"/>
      <c r="B796" s="202" t="s">
        <v>1722</v>
      </c>
      <c r="C796" s="203" t="s">
        <v>1723</v>
      </c>
      <c r="D796" s="202" t="s">
        <v>1611</v>
      </c>
      <c r="E796" s="195"/>
      <c r="F796" s="204"/>
      <c r="G796" s="195"/>
      <c r="H796" s="195"/>
      <c r="I796" s="214"/>
      <c r="J796" s="214"/>
      <c r="K796" s="195"/>
      <c r="L796" s="195"/>
      <c r="M796" s="195"/>
      <c r="N796" s="216"/>
      <c r="O796" s="195"/>
      <c r="P796" s="195"/>
      <c r="Q796" s="195"/>
      <c r="R796" s="195"/>
      <c r="S796" s="201"/>
    </row>
    <row r="797" spans="1:19" ht="15" hidden="1" x14ac:dyDescent="0.25">
      <c r="A797" s="172"/>
      <c r="B797" s="202" t="s">
        <v>1724</v>
      </c>
      <c r="C797" s="203" t="s">
        <v>1725</v>
      </c>
      <c r="D797" s="202" t="s">
        <v>1613</v>
      </c>
      <c r="E797" s="195"/>
      <c r="F797" s="204"/>
      <c r="G797" s="195"/>
      <c r="H797" s="195"/>
      <c r="I797" s="214"/>
      <c r="J797" s="214"/>
      <c r="K797" s="195"/>
      <c r="L797" s="195"/>
      <c r="M797" s="195"/>
      <c r="N797" s="216"/>
      <c r="O797" s="195"/>
      <c r="P797" s="195"/>
      <c r="Q797" s="195"/>
      <c r="R797" s="195"/>
      <c r="S797" s="201"/>
    </row>
    <row r="798" spans="1:19" ht="15" hidden="1" x14ac:dyDescent="0.25">
      <c r="A798" s="172"/>
      <c r="B798" s="202" t="s">
        <v>1726</v>
      </c>
      <c r="C798" s="203" t="s">
        <v>1727</v>
      </c>
      <c r="D798" s="202" t="s">
        <v>1611</v>
      </c>
      <c r="E798" s="195"/>
      <c r="F798" s="204"/>
      <c r="G798" s="195"/>
      <c r="H798" s="195"/>
      <c r="I798" s="214"/>
      <c r="J798" s="214"/>
      <c r="K798" s="195"/>
      <c r="L798" s="195"/>
      <c r="M798" s="195"/>
      <c r="N798" s="216"/>
      <c r="O798" s="195"/>
      <c r="P798" s="195"/>
      <c r="Q798" s="195"/>
      <c r="R798" s="195"/>
      <c r="S798" s="201"/>
    </row>
    <row r="799" spans="1:19" ht="15" hidden="1" x14ac:dyDescent="0.25">
      <c r="A799" s="172"/>
      <c r="B799" s="202" t="s">
        <v>1728</v>
      </c>
      <c r="C799" s="203" t="s">
        <v>1729</v>
      </c>
      <c r="D799" s="202" t="s">
        <v>1613</v>
      </c>
      <c r="E799" s="195"/>
      <c r="F799" s="204"/>
      <c r="G799" s="195"/>
      <c r="H799" s="195"/>
      <c r="I799" s="214"/>
      <c r="J799" s="214"/>
      <c r="K799" s="195"/>
      <c r="L799" s="195"/>
      <c r="M799" s="195"/>
      <c r="N799" s="216"/>
      <c r="O799" s="195"/>
      <c r="P799" s="195"/>
      <c r="Q799" s="195"/>
      <c r="R799" s="195"/>
      <c r="S799" s="201"/>
    </row>
    <row r="800" spans="1:19" ht="15" hidden="1" x14ac:dyDescent="0.25">
      <c r="A800" s="172"/>
      <c r="B800" s="202" t="s">
        <v>1730</v>
      </c>
      <c r="C800" s="203" t="s">
        <v>1731</v>
      </c>
      <c r="D800" s="202" t="s">
        <v>1709</v>
      </c>
      <c r="E800" s="195"/>
      <c r="F800" s="204"/>
      <c r="G800" s="195"/>
      <c r="H800" s="195"/>
      <c r="I800" s="214"/>
      <c r="J800" s="214"/>
      <c r="K800" s="195"/>
      <c r="L800" s="195"/>
      <c r="M800" s="195"/>
      <c r="N800" s="216"/>
      <c r="O800" s="195"/>
      <c r="P800" s="195"/>
      <c r="Q800" s="195"/>
      <c r="R800" s="195"/>
      <c r="S800" s="201"/>
    </row>
    <row r="801" spans="1:19" ht="15" hidden="1" x14ac:dyDescent="0.25">
      <c r="A801" s="172"/>
      <c r="B801" s="202" t="s">
        <v>1732</v>
      </c>
      <c r="C801" s="203" t="s">
        <v>1733</v>
      </c>
      <c r="D801" s="202" t="s">
        <v>1709</v>
      </c>
      <c r="E801" s="195"/>
      <c r="F801" s="204"/>
      <c r="G801" s="195"/>
      <c r="H801" s="195"/>
      <c r="I801" s="214"/>
      <c r="J801" s="214"/>
      <c r="K801" s="195"/>
      <c r="L801" s="195"/>
      <c r="M801" s="195"/>
      <c r="N801" s="216"/>
      <c r="O801" s="195"/>
      <c r="P801" s="195"/>
      <c r="Q801" s="195"/>
      <c r="R801" s="195"/>
      <c r="S801" s="201"/>
    </row>
    <row r="802" spans="1:19" ht="15" hidden="1" x14ac:dyDescent="0.25">
      <c r="A802" s="172"/>
      <c r="B802" s="202" t="s">
        <v>1734</v>
      </c>
      <c r="C802" s="203" t="s">
        <v>1735</v>
      </c>
      <c r="D802" s="202" t="s">
        <v>1611</v>
      </c>
      <c r="E802" s="195"/>
      <c r="F802" s="204"/>
      <c r="G802" s="195"/>
      <c r="H802" s="195"/>
      <c r="I802" s="214"/>
      <c r="J802" s="214"/>
      <c r="K802" s="195"/>
      <c r="L802" s="195"/>
      <c r="M802" s="195"/>
      <c r="N802" s="216"/>
      <c r="O802" s="195"/>
      <c r="P802" s="195"/>
      <c r="Q802" s="195"/>
      <c r="R802" s="195"/>
      <c r="S802" s="201"/>
    </row>
    <row r="803" spans="1:19" ht="15" hidden="1" x14ac:dyDescent="0.25">
      <c r="A803" s="172"/>
      <c r="B803" s="202" t="s">
        <v>1736</v>
      </c>
      <c r="C803" s="203" t="s">
        <v>1737</v>
      </c>
      <c r="D803" s="202" t="s">
        <v>1611</v>
      </c>
      <c r="E803" s="195"/>
      <c r="F803" s="204"/>
      <c r="G803" s="195"/>
      <c r="H803" s="195"/>
      <c r="I803" s="214"/>
      <c r="J803" s="214"/>
      <c r="K803" s="195"/>
      <c r="L803" s="195"/>
      <c r="M803" s="195"/>
      <c r="N803" s="216"/>
      <c r="O803" s="195"/>
      <c r="P803" s="195"/>
      <c r="Q803" s="195"/>
      <c r="R803" s="195"/>
      <c r="S803" s="201"/>
    </row>
    <row r="804" spans="1:19" ht="15" hidden="1" x14ac:dyDescent="0.25">
      <c r="A804" s="172"/>
      <c r="B804" s="202" t="s">
        <v>1738</v>
      </c>
      <c r="C804" s="203" t="s">
        <v>1739</v>
      </c>
      <c r="D804" s="202" t="s">
        <v>1613</v>
      </c>
      <c r="E804" s="195"/>
      <c r="F804" s="204"/>
      <c r="G804" s="195"/>
      <c r="H804" s="195"/>
      <c r="I804" s="214"/>
      <c r="J804" s="214"/>
      <c r="K804" s="195"/>
      <c r="L804" s="195"/>
      <c r="M804" s="195"/>
      <c r="N804" s="216"/>
      <c r="O804" s="195"/>
      <c r="P804" s="195"/>
      <c r="Q804" s="195"/>
      <c r="R804" s="195"/>
      <c r="S804" s="201"/>
    </row>
    <row r="805" spans="1:19" ht="15" hidden="1" x14ac:dyDescent="0.25">
      <c r="A805" s="172"/>
      <c r="B805" s="202" t="s">
        <v>1740</v>
      </c>
      <c r="C805" s="203" t="s">
        <v>1741</v>
      </c>
      <c r="D805" s="202" t="s">
        <v>1611</v>
      </c>
      <c r="E805" s="195"/>
      <c r="F805" s="204"/>
      <c r="G805" s="195"/>
      <c r="H805" s="195"/>
      <c r="I805" s="214"/>
      <c r="J805" s="214"/>
      <c r="K805" s="195"/>
      <c r="L805" s="195"/>
      <c r="M805" s="195"/>
      <c r="N805" s="216"/>
      <c r="O805" s="195"/>
      <c r="P805" s="195"/>
      <c r="Q805" s="195"/>
      <c r="R805" s="195"/>
      <c r="S805" s="201"/>
    </row>
    <row r="806" spans="1:19" ht="15" hidden="1" x14ac:dyDescent="0.25">
      <c r="A806" s="172"/>
      <c r="B806" s="202" t="s">
        <v>1742</v>
      </c>
      <c r="C806" s="203" t="s">
        <v>1743</v>
      </c>
      <c r="D806" s="202" t="s">
        <v>1611</v>
      </c>
      <c r="E806" s="195"/>
      <c r="F806" s="204"/>
      <c r="G806" s="195"/>
      <c r="H806" s="195"/>
      <c r="I806" s="214"/>
      <c r="J806" s="214"/>
      <c r="K806" s="195"/>
      <c r="L806" s="195"/>
      <c r="M806" s="195"/>
      <c r="N806" s="216"/>
      <c r="O806" s="195"/>
      <c r="P806" s="195"/>
      <c r="Q806" s="195"/>
      <c r="R806" s="195"/>
      <c r="S806" s="201"/>
    </row>
    <row r="807" spans="1:19" ht="15" hidden="1" x14ac:dyDescent="0.25">
      <c r="A807" s="172"/>
      <c r="B807" s="202" t="s">
        <v>1744</v>
      </c>
      <c r="C807" s="203" t="s">
        <v>1745</v>
      </c>
      <c r="D807" s="202" t="s">
        <v>1611</v>
      </c>
      <c r="E807" s="195"/>
      <c r="F807" s="204"/>
      <c r="G807" s="195"/>
      <c r="H807" s="195"/>
      <c r="I807" s="214"/>
      <c r="J807" s="214"/>
      <c r="K807" s="195"/>
      <c r="L807" s="195"/>
      <c r="M807" s="195"/>
      <c r="N807" s="216"/>
      <c r="O807" s="195"/>
      <c r="P807" s="195"/>
      <c r="Q807" s="195"/>
      <c r="R807" s="195"/>
      <c r="S807" s="201"/>
    </row>
    <row r="808" spans="1:19" ht="15" hidden="1" x14ac:dyDescent="0.25">
      <c r="A808" s="172"/>
      <c r="B808" s="202" t="s">
        <v>1746</v>
      </c>
      <c r="C808" s="203" t="s">
        <v>1747</v>
      </c>
      <c r="D808" s="202" t="s">
        <v>1611</v>
      </c>
      <c r="E808" s="195"/>
      <c r="F808" s="204"/>
      <c r="G808" s="195"/>
      <c r="H808" s="195"/>
      <c r="I808" s="214"/>
      <c r="J808" s="214"/>
      <c r="K808" s="195"/>
      <c r="L808" s="195"/>
      <c r="M808" s="195"/>
      <c r="N808" s="216"/>
      <c r="O808" s="195"/>
      <c r="P808" s="195"/>
      <c r="Q808" s="195"/>
      <c r="R808" s="195"/>
      <c r="S808" s="201"/>
    </row>
    <row r="809" spans="1:19" ht="15" hidden="1" x14ac:dyDescent="0.25">
      <c r="A809" s="172"/>
      <c r="B809" s="202" t="s">
        <v>1748</v>
      </c>
      <c r="C809" s="203" t="s">
        <v>1749</v>
      </c>
      <c r="D809" s="202" t="s">
        <v>1611</v>
      </c>
      <c r="E809" s="195"/>
      <c r="F809" s="204"/>
      <c r="G809" s="195"/>
      <c r="H809" s="195"/>
      <c r="I809" s="214"/>
      <c r="J809" s="214"/>
      <c r="K809" s="195"/>
      <c r="L809" s="195"/>
      <c r="M809" s="195"/>
      <c r="N809" s="216"/>
      <c r="O809" s="195"/>
      <c r="P809" s="195"/>
      <c r="Q809" s="195"/>
      <c r="R809" s="195"/>
      <c r="S809" s="201"/>
    </row>
    <row r="810" spans="1:19" ht="15" hidden="1" x14ac:dyDescent="0.25">
      <c r="A810" s="172"/>
      <c r="B810" s="202" t="s">
        <v>1750</v>
      </c>
      <c r="C810" s="203" t="s">
        <v>1751</v>
      </c>
      <c r="D810" s="202" t="s">
        <v>1611</v>
      </c>
      <c r="E810" s="195"/>
      <c r="F810" s="204"/>
      <c r="G810" s="195"/>
      <c r="H810" s="195"/>
      <c r="I810" s="214"/>
      <c r="J810" s="214"/>
      <c r="K810" s="195"/>
      <c r="L810" s="195"/>
      <c r="M810" s="195"/>
      <c r="N810" s="216"/>
      <c r="O810" s="195"/>
      <c r="P810" s="195"/>
      <c r="Q810" s="195"/>
      <c r="R810" s="195"/>
      <c r="S810" s="201"/>
    </row>
    <row r="811" spans="1:19" ht="15" hidden="1" x14ac:dyDescent="0.25">
      <c r="A811" s="172"/>
      <c r="B811" s="202" t="s">
        <v>1752</v>
      </c>
      <c r="C811" s="203" t="s">
        <v>1753</v>
      </c>
      <c r="D811" s="202" t="s">
        <v>1611</v>
      </c>
      <c r="E811" s="195"/>
      <c r="F811" s="204"/>
      <c r="G811" s="195"/>
      <c r="H811" s="195"/>
      <c r="I811" s="214"/>
      <c r="J811" s="214"/>
      <c r="K811" s="195"/>
      <c r="L811" s="195"/>
      <c r="M811" s="195"/>
      <c r="N811" s="216"/>
      <c r="O811" s="195"/>
      <c r="P811" s="195"/>
      <c r="Q811" s="195"/>
      <c r="R811" s="195"/>
      <c r="S811" s="201"/>
    </row>
    <row r="812" spans="1:19" ht="15" hidden="1" x14ac:dyDescent="0.25">
      <c r="A812" s="172"/>
      <c r="B812" s="202" t="s">
        <v>1754</v>
      </c>
      <c r="C812" s="203" t="s">
        <v>1755</v>
      </c>
      <c r="D812" s="202" t="s">
        <v>1611</v>
      </c>
      <c r="E812" s="195"/>
      <c r="F812" s="204"/>
      <c r="G812" s="195"/>
      <c r="H812" s="195"/>
      <c r="I812" s="214"/>
      <c r="J812" s="214"/>
      <c r="K812" s="195"/>
      <c r="L812" s="195"/>
      <c r="M812" s="195"/>
      <c r="N812" s="216"/>
      <c r="O812" s="195"/>
      <c r="P812" s="195"/>
      <c r="Q812" s="195"/>
      <c r="R812" s="195"/>
      <c r="S812" s="201"/>
    </row>
    <row r="813" spans="1:19" ht="15" hidden="1" x14ac:dyDescent="0.25">
      <c r="A813" s="172"/>
      <c r="B813" s="202" t="s">
        <v>1756</v>
      </c>
      <c r="C813" s="203" t="s">
        <v>1757</v>
      </c>
      <c r="D813" s="202" t="s">
        <v>1611</v>
      </c>
      <c r="E813" s="195"/>
      <c r="F813" s="204"/>
      <c r="G813" s="195"/>
      <c r="H813" s="195"/>
      <c r="I813" s="214"/>
      <c r="J813" s="214"/>
      <c r="K813" s="195"/>
      <c r="L813" s="195"/>
      <c r="M813" s="195"/>
      <c r="N813" s="216"/>
      <c r="O813" s="195"/>
      <c r="P813" s="195"/>
      <c r="Q813" s="195"/>
      <c r="R813" s="195"/>
      <c r="S813" s="201"/>
    </row>
    <row r="814" spans="1:19" ht="15" hidden="1" x14ac:dyDescent="0.25">
      <c r="A814" s="172"/>
      <c r="B814" s="202" t="s">
        <v>1758</v>
      </c>
      <c r="C814" s="203" t="s">
        <v>1759</v>
      </c>
      <c r="D814" s="202" t="s">
        <v>1611</v>
      </c>
      <c r="E814" s="195"/>
      <c r="F814" s="204"/>
      <c r="G814" s="195"/>
      <c r="H814" s="195"/>
      <c r="I814" s="214"/>
      <c r="J814" s="214"/>
      <c r="K814" s="195"/>
      <c r="L814" s="195"/>
      <c r="M814" s="195"/>
      <c r="N814" s="216"/>
      <c r="O814" s="195"/>
      <c r="P814" s="195"/>
      <c r="Q814" s="195"/>
      <c r="R814" s="195"/>
      <c r="S814" s="201"/>
    </row>
    <row r="815" spans="1:19" ht="15" hidden="1" x14ac:dyDescent="0.25">
      <c r="A815" s="172"/>
      <c r="B815" s="202" t="s">
        <v>1760</v>
      </c>
      <c r="C815" s="203" t="s">
        <v>1761</v>
      </c>
      <c r="D815" s="202" t="s">
        <v>1611</v>
      </c>
      <c r="E815" s="195"/>
      <c r="F815" s="204"/>
      <c r="G815" s="195"/>
      <c r="H815" s="195"/>
      <c r="I815" s="214"/>
      <c r="J815" s="214"/>
      <c r="K815" s="195"/>
      <c r="L815" s="195"/>
      <c r="M815" s="195"/>
      <c r="N815" s="216"/>
      <c r="O815" s="195"/>
      <c r="P815" s="195"/>
      <c r="Q815" s="195"/>
      <c r="R815" s="195"/>
      <c r="S815" s="201"/>
    </row>
    <row r="816" spans="1:19" ht="15" hidden="1" x14ac:dyDescent="0.25">
      <c r="A816" s="172"/>
      <c r="B816" s="202" t="s">
        <v>1762</v>
      </c>
      <c r="C816" s="203" t="s">
        <v>1763</v>
      </c>
      <c r="D816" s="202" t="s">
        <v>1611</v>
      </c>
      <c r="E816" s="195"/>
      <c r="F816" s="204"/>
      <c r="G816" s="195"/>
      <c r="H816" s="195"/>
      <c r="I816" s="214"/>
      <c r="J816" s="214"/>
      <c r="K816" s="195"/>
      <c r="L816" s="195"/>
      <c r="M816" s="195"/>
      <c r="N816" s="216"/>
      <c r="O816" s="195"/>
      <c r="P816" s="195"/>
      <c r="Q816" s="195"/>
      <c r="R816" s="195"/>
      <c r="S816" s="201"/>
    </row>
    <row r="817" spans="1:19" ht="15" hidden="1" x14ac:dyDescent="0.25">
      <c r="A817" s="172"/>
      <c r="B817" s="202" t="s">
        <v>1764</v>
      </c>
      <c r="C817" s="203" t="s">
        <v>1765</v>
      </c>
      <c r="D817" s="202" t="s">
        <v>1611</v>
      </c>
      <c r="E817" s="195"/>
      <c r="F817" s="204"/>
      <c r="G817" s="195"/>
      <c r="H817" s="195"/>
      <c r="I817" s="214"/>
      <c r="J817" s="214"/>
      <c r="K817" s="195"/>
      <c r="L817" s="195"/>
      <c r="M817" s="195"/>
      <c r="N817" s="216"/>
      <c r="O817" s="195"/>
      <c r="P817" s="195"/>
      <c r="Q817" s="195"/>
      <c r="R817" s="195"/>
      <c r="S817" s="201"/>
    </row>
    <row r="818" spans="1:19" ht="15" hidden="1" x14ac:dyDescent="0.25">
      <c r="A818" s="172"/>
      <c r="B818" s="202" t="s">
        <v>1766</v>
      </c>
      <c r="C818" s="203" t="s">
        <v>1767</v>
      </c>
      <c r="D818" s="202" t="s">
        <v>1611</v>
      </c>
      <c r="E818" s="195"/>
      <c r="F818" s="204"/>
      <c r="G818" s="195"/>
      <c r="H818" s="195"/>
      <c r="I818" s="214"/>
      <c r="J818" s="214"/>
      <c r="K818" s="195"/>
      <c r="L818" s="195"/>
      <c r="M818" s="195"/>
      <c r="N818" s="216"/>
      <c r="O818" s="195"/>
      <c r="P818" s="195"/>
      <c r="Q818" s="195"/>
      <c r="R818" s="195"/>
      <c r="S818" s="201"/>
    </row>
    <row r="819" spans="1:19" ht="15" hidden="1" x14ac:dyDescent="0.25">
      <c r="A819" s="172"/>
      <c r="B819" s="202" t="s">
        <v>1768</v>
      </c>
      <c r="C819" s="203" t="s">
        <v>1769</v>
      </c>
      <c r="D819" s="202" t="s">
        <v>1611</v>
      </c>
      <c r="E819" s="195"/>
      <c r="F819" s="204"/>
      <c r="G819" s="195"/>
      <c r="H819" s="195"/>
      <c r="I819" s="214"/>
      <c r="J819" s="214"/>
      <c r="K819" s="195"/>
      <c r="L819" s="195"/>
      <c r="M819" s="195"/>
      <c r="N819" s="216"/>
      <c r="O819" s="195"/>
      <c r="P819" s="195"/>
      <c r="Q819" s="195"/>
      <c r="R819" s="195"/>
      <c r="S819" s="201"/>
    </row>
    <row r="820" spans="1:19" ht="15" hidden="1" x14ac:dyDescent="0.25">
      <c r="A820" s="172"/>
      <c r="B820" s="202" t="s">
        <v>1770</v>
      </c>
      <c r="C820" s="203" t="s">
        <v>1771</v>
      </c>
      <c r="D820" s="202" t="s">
        <v>1611</v>
      </c>
      <c r="E820" s="195"/>
      <c r="F820" s="204"/>
      <c r="G820" s="195"/>
      <c r="H820" s="195"/>
      <c r="I820" s="214"/>
      <c r="J820" s="214"/>
      <c r="K820" s="195"/>
      <c r="L820" s="195"/>
      <c r="M820" s="195"/>
      <c r="N820" s="216"/>
      <c r="O820" s="195"/>
      <c r="P820" s="195"/>
      <c r="Q820" s="195"/>
      <c r="R820" s="195"/>
      <c r="S820" s="201"/>
    </row>
    <row r="821" spans="1:19" ht="15" hidden="1" x14ac:dyDescent="0.25">
      <c r="A821" s="172"/>
      <c r="B821" s="202" t="s">
        <v>1772</v>
      </c>
      <c r="C821" s="203" t="s">
        <v>1773</v>
      </c>
      <c r="D821" s="202" t="s">
        <v>1611</v>
      </c>
      <c r="E821" s="195"/>
      <c r="F821" s="204"/>
      <c r="G821" s="195"/>
      <c r="H821" s="195"/>
      <c r="I821" s="214"/>
      <c r="J821" s="214"/>
      <c r="K821" s="195"/>
      <c r="L821" s="195"/>
      <c r="M821" s="195"/>
      <c r="N821" s="216"/>
      <c r="O821" s="195"/>
      <c r="P821" s="195"/>
      <c r="Q821" s="195"/>
      <c r="R821" s="195"/>
      <c r="S821" s="201"/>
    </row>
    <row r="822" spans="1:19" ht="15" hidden="1" x14ac:dyDescent="0.25">
      <c r="A822" s="172"/>
      <c r="B822" s="202" t="s">
        <v>1774</v>
      </c>
      <c r="C822" s="203" t="s">
        <v>1775</v>
      </c>
      <c r="D822" s="202" t="s">
        <v>1611</v>
      </c>
      <c r="E822" s="195"/>
      <c r="F822" s="204"/>
      <c r="G822" s="195"/>
      <c r="H822" s="195"/>
      <c r="I822" s="214"/>
      <c r="J822" s="214"/>
      <c r="K822" s="195"/>
      <c r="L822" s="195"/>
      <c r="M822" s="195"/>
      <c r="N822" s="216"/>
      <c r="O822" s="195"/>
      <c r="P822" s="195"/>
      <c r="Q822" s="195"/>
      <c r="R822" s="195"/>
      <c r="S822" s="201"/>
    </row>
    <row r="823" spans="1:19" ht="15" hidden="1" x14ac:dyDescent="0.25">
      <c r="A823" s="172"/>
      <c r="B823" s="202" t="s">
        <v>1776</v>
      </c>
      <c r="C823" s="203" t="s">
        <v>1777</v>
      </c>
      <c r="D823" s="202" t="s">
        <v>1611</v>
      </c>
      <c r="E823" s="195"/>
      <c r="F823" s="204"/>
      <c r="G823" s="195"/>
      <c r="H823" s="195"/>
      <c r="I823" s="214"/>
      <c r="J823" s="214"/>
      <c r="K823" s="195"/>
      <c r="L823" s="195"/>
      <c r="M823" s="195"/>
      <c r="N823" s="216"/>
      <c r="O823" s="195"/>
      <c r="P823" s="195"/>
      <c r="Q823" s="195"/>
      <c r="R823" s="195"/>
      <c r="S823" s="201"/>
    </row>
    <row r="824" spans="1:19" ht="15" hidden="1" x14ac:dyDescent="0.25">
      <c r="A824" s="172"/>
      <c r="B824" s="202" t="s">
        <v>1778</v>
      </c>
      <c r="C824" s="203" t="s">
        <v>1779</v>
      </c>
      <c r="D824" s="202" t="s">
        <v>1611</v>
      </c>
      <c r="E824" s="195"/>
      <c r="F824" s="204"/>
      <c r="G824" s="195"/>
      <c r="H824" s="195"/>
      <c r="I824" s="214"/>
      <c r="J824" s="214"/>
      <c r="K824" s="195"/>
      <c r="L824" s="195"/>
      <c r="M824" s="195"/>
      <c r="N824" s="216"/>
      <c r="O824" s="195"/>
      <c r="P824" s="195"/>
      <c r="Q824" s="195"/>
      <c r="R824" s="195"/>
      <c r="S824" s="201"/>
    </row>
    <row r="825" spans="1:19" ht="15" hidden="1" x14ac:dyDescent="0.25">
      <c r="A825" s="172"/>
      <c r="B825" s="202" t="s">
        <v>1780</v>
      </c>
      <c r="C825" s="203" t="s">
        <v>1781</v>
      </c>
      <c r="D825" s="202" t="s">
        <v>1611</v>
      </c>
      <c r="E825" s="195"/>
      <c r="F825" s="204"/>
      <c r="G825" s="195"/>
      <c r="H825" s="195"/>
      <c r="I825" s="214"/>
      <c r="J825" s="214"/>
      <c r="K825" s="195"/>
      <c r="L825" s="195"/>
      <c r="M825" s="195"/>
      <c r="N825" s="216"/>
      <c r="O825" s="195"/>
      <c r="P825" s="195"/>
      <c r="Q825" s="195"/>
      <c r="R825" s="195"/>
      <c r="S825" s="201"/>
    </row>
    <row r="826" spans="1:19" ht="15" hidden="1" x14ac:dyDescent="0.25">
      <c r="A826" s="172"/>
      <c r="B826" s="202" t="s">
        <v>1782</v>
      </c>
      <c r="C826" s="203" t="s">
        <v>1783</v>
      </c>
      <c r="D826" s="202" t="s">
        <v>1611</v>
      </c>
      <c r="E826" s="195"/>
      <c r="F826" s="204"/>
      <c r="G826" s="195"/>
      <c r="H826" s="195"/>
      <c r="I826" s="214"/>
      <c r="J826" s="214"/>
      <c r="K826" s="195"/>
      <c r="L826" s="195"/>
      <c r="M826" s="195"/>
      <c r="N826" s="216"/>
      <c r="O826" s="195"/>
      <c r="P826" s="195"/>
      <c r="Q826" s="195"/>
      <c r="R826" s="195"/>
      <c r="S826" s="201"/>
    </row>
    <row r="827" spans="1:19" ht="15" hidden="1" x14ac:dyDescent="0.25">
      <c r="A827" s="172"/>
      <c r="B827" s="202" t="s">
        <v>1784</v>
      </c>
      <c r="C827" s="203" t="s">
        <v>1785</v>
      </c>
      <c r="D827" s="202" t="s">
        <v>1611</v>
      </c>
      <c r="E827" s="195"/>
      <c r="F827" s="204"/>
      <c r="G827" s="195"/>
      <c r="H827" s="195"/>
      <c r="I827" s="214"/>
      <c r="J827" s="214"/>
      <c r="K827" s="195"/>
      <c r="L827" s="195"/>
      <c r="M827" s="195"/>
      <c r="N827" s="216"/>
      <c r="O827" s="195"/>
      <c r="P827" s="195"/>
      <c r="Q827" s="195"/>
      <c r="R827" s="195"/>
      <c r="S827" s="201"/>
    </row>
    <row r="828" spans="1:19" ht="15" hidden="1" x14ac:dyDescent="0.25">
      <c r="A828" s="172"/>
      <c r="B828" s="202" t="s">
        <v>1786</v>
      </c>
      <c r="C828" s="203" t="s">
        <v>1787</v>
      </c>
      <c r="D828" s="202" t="s">
        <v>1611</v>
      </c>
      <c r="E828" s="195"/>
      <c r="F828" s="204"/>
      <c r="G828" s="195"/>
      <c r="H828" s="195"/>
      <c r="I828" s="214"/>
      <c r="J828" s="214"/>
      <c r="K828" s="195"/>
      <c r="L828" s="195"/>
      <c r="M828" s="195"/>
      <c r="N828" s="216"/>
      <c r="O828" s="195"/>
      <c r="P828" s="195"/>
      <c r="Q828" s="195"/>
      <c r="R828" s="195"/>
      <c r="S828" s="201"/>
    </row>
    <row r="829" spans="1:19" ht="15" hidden="1" x14ac:dyDescent="0.25">
      <c r="A829" s="172"/>
      <c r="B829" s="202" t="s">
        <v>1788</v>
      </c>
      <c r="C829" s="203" t="s">
        <v>1789</v>
      </c>
      <c r="D829" s="202" t="s">
        <v>1611</v>
      </c>
      <c r="E829" s="195"/>
      <c r="F829" s="204"/>
      <c r="G829" s="195"/>
      <c r="H829" s="195"/>
      <c r="I829" s="214"/>
      <c r="J829" s="214"/>
      <c r="K829" s="195"/>
      <c r="L829" s="195"/>
      <c r="M829" s="195"/>
      <c r="N829" s="216"/>
      <c r="O829" s="195"/>
      <c r="P829" s="195"/>
      <c r="Q829" s="195"/>
      <c r="R829" s="195"/>
      <c r="S829" s="201"/>
    </row>
    <row r="830" spans="1:19" ht="15" hidden="1" x14ac:dyDescent="0.25">
      <c r="A830" s="172"/>
      <c r="B830" s="202" t="s">
        <v>1790</v>
      </c>
      <c r="C830" s="203" t="s">
        <v>1791</v>
      </c>
      <c r="D830" s="202" t="s">
        <v>1611</v>
      </c>
      <c r="E830" s="195"/>
      <c r="F830" s="204"/>
      <c r="G830" s="195"/>
      <c r="H830" s="195"/>
      <c r="I830" s="214"/>
      <c r="J830" s="214"/>
      <c r="K830" s="195"/>
      <c r="L830" s="195"/>
      <c r="M830" s="195"/>
      <c r="N830" s="216"/>
      <c r="O830" s="195"/>
      <c r="P830" s="195"/>
      <c r="Q830" s="195"/>
      <c r="R830" s="195"/>
      <c r="S830" s="201"/>
    </row>
    <row r="831" spans="1:19" ht="15" hidden="1" x14ac:dyDescent="0.25">
      <c r="A831" s="172"/>
      <c r="B831" s="202" t="s">
        <v>1792</v>
      </c>
      <c r="C831" s="203" t="s">
        <v>1793</v>
      </c>
      <c r="D831" s="202" t="s">
        <v>1611</v>
      </c>
      <c r="E831" s="195"/>
      <c r="F831" s="204"/>
      <c r="G831" s="195"/>
      <c r="H831" s="195"/>
      <c r="I831" s="214"/>
      <c r="J831" s="214"/>
      <c r="K831" s="195"/>
      <c r="L831" s="195"/>
      <c r="M831" s="195"/>
      <c r="N831" s="216"/>
      <c r="O831" s="195"/>
      <c r="P831" s="195"/>
      <c r="Q831" s="195"/>
      <c r="R831" s="195"/>
      <c r="S831" s="201"/>
    </row>
    <row r="832" spans="1:19" ht="15" hidden="1" x14ac:dyDescent="0.25">
      <c r="A832" s="172"/>
      <c r="B832" s="202" t="s">
        <v>1794</v>
      </c>
      <c r="C832" s="203" t="s">
        <v>1795</v>
      </c>
      <c r="D832" s="202" t="s">
        <v>1611</v>
      </c>
      <c r="E832" s="195"/>
      <c r="F832" s="204"/>
      <c r="G832" s="195"/>
      <c r="H832" s="195"/>
      <c r="I832" s="214"/>
      <c r="J832" s="214"/>
      <c r="K832" s="195"/>
      <c r="L832" s="195"/>
      <c r="M832" s="195"/>
      <c r="N832" s="216"/>
      <c r="O832" s="195"/>
      <c r="P832" s="195"/>
      <c r="Q832" s="195"/>
      <c r="R832" s="195"/>
      <c r="S832" s="201"/>
    </row>
    <row r="833" spans="1:19" ht="15" hidden="1" x14ac:dyDescent="0.25">
      <c r="A833" s="172"/>
      <c r="B833" s="202" t="s">
        <v>1796</v>
      </c>
      <c r="C833" s="203" t="s">
        <v>1717</v>
      </c>
      <c r="D833" s="202" t="s">
        <v>1611</v>
      </c>
      <c r="E833" s="195"/>
      <c r="F833" s="204"/>
      <c r="G833" s="195"/>
      <c r="H833" s="195"/>
      <c r="I833" s="214"/>
      <c r="J833" s="214"/>
      <c r="K833" s="195"/>
      <c r="L833" s="195"/>
      <c r="M833" s="195"/>
      <c r="N833" s="216"/>
      <c r="O833" s="195"/>
      <c r="P833" s="195"/>
      <c r="Q833" s="195"/>
      <c r="R833" s="195"/>
      <c r="S833" s="201"/>
    </row>
    <row r="834" spans="1:19" ht="15" hidden="1" x14ac:dyDescent="0.25">
      <c r="A834" s="172"/>
      <c r="B834" s="202" t="s">
        <v>1797</v>
      </c>
      <c r="C834" s="203" t="s">
        <v>1717</v>
      </c>
      <c r="D834" s="202" t="s">
        <v>1613</v>
      </c>
      <c r="E834" s="195"/>
      <c r="F834" s="204"/>
      <c r="G834" s="195"/>
      <c r="H834" s="195"/>
      <c r="I834" s="214"/>
      <c r="J834" s="214"/>
      <c r="K834" s="195"/>
      <c r="L834" s="195"/>
      <c r="M834" s="195"/>
      <c r="N834" s="216"/>
      <c r="O834" s="195"/>
      <c r="P834" s="195"/>
      <c r="Q834" s="195"/>
      <c r="R834" s="195"/>
      <c r="S834" s="201"/>
    </row>
    <row r="835" spans="1:19" ht="15" hidden="1" x14ac:dyDescent="0.25">
      <c r="A835" s="172"/>
      <c r="B835" s="202" t="s">
        <v>1798</v>
      </c>
      <c r="C835" s="203" t="s">
        <v>1720</v>
      </c>
      <c r="D835" s="202" t="s">
        <v>1611</v>
      </c>
      <c r="E835" s="195"/>
      <c r="F835" s="204"/>
      <c r="G835" s="195"/>
      <c r="H835" s="195"/>
      <c r="I835" s="214"/>
      <c r="J835" s="214"/>
      <c r="K835" s="195"/>
      <c r="L835" s="195"/>
      <c r="M835" s="195"/>
      <c r="N835" s="216"/>
      <c r="O835" s="195"/>
      <c r="P835" s="195"/>
      <c r="Q835" s="195"/>
      <c r="R835" s="195"/>
      <c r="S835" s="201"/>
    </row>
    <row r="836" spans="1:19" ht="15" hidden="1" x14ac:dyDescent="0.25">
      <c r="A836" s="172"/>
      <c r="B836" s="202" t="s">
        <v>1799</v>
      </c>
      <c r="C836" s="203" t="s">
        <v>1720</v>
      </c>
      <c r="D836" s="202" t="s">
        <v>1613</v>
      </c>
      <c r="E836" s="195"/>
      <c r="F836" s="204"/>
      <c r="G836" s="195"/>
      <c r="H836" s="195"/>
      <c r="I836" s="214"/>
      <c r="J836" s="214"/>
      <c r="K836" s="195"/>
      <c r="L836" s="195"/>
      <c r="M836" s="195"/>
      <c r="N836" s="216"/>
      <c r="O836" s="195"/>
      <c r="P836" s="195"/>
      <c r="Q836" s="195"/>
      <c r="R836" s="195"/>
      <c r="S836" s="201"/>
    </row>
    <row r="837" spans="1:19" ht="15" hidden="1" x14ac:dyDescent="0.25">
      <c r="A837" s="172"/>
      <c r="B837" s="202" t="s">
        <v>1800</v>
      </c>
      <c r="C837" s="203" t="s">
        <v>1801</v>
      </c>
      <c r="D837" s="202" t="s">
        <v>1611</v>
      </c>
      <c r="E837" s="195"/>
      <c r="F837" s="204"/>
      <c r="G837" s="195"/>
      <c r="H837" s="195"/>
      <c r="I837" s="214"/>
      <c r="J837" s="214"/>
      <c r="K837" s="195"/>
      <c r="L837" s="195"/>
      <c r="M837" s="195"/>
      <c r="N837" s="216"/>
      <c r="O837" s="195"/>
      <c r="P837" s="195"/>
      <c r="Q837" s="195"/>
      <c r="R837" s="195"/>
      <c r="S837" s="201"/>
    </row>
    <row r="838" spans="1:19" ht="15" hidden="1" x14ac:dyDescent="0.25">
      <c r="A838" s="172"/>
      <c r="B838" s="202" t="s">
        <v>1802</v>
      </c>
      <c r="C838" s="203" t="s">
        <v>1803</v>
      </c>
      <c r="D838" s="202" t="s">
        <v>1611</v>
      </c>
      <c r="E838" s="195"/>
      <c r="F838" s="204"/>
      <c r="G838" s="195"/>
      <c r="H838" s="195"/>
      <c r="I838" s="214"/>
      <c r="J838" s="214"/>
      <c r="K838" s="195"/>
      <c r="L838" s="195"/>
      <c r="M838" s="195"/>
      <c r="N838" s="216"/>
      <c r="O838" s="195"/>
      <c r="P838" s="195"/>
      <c r="Q838" s="195"/>
      <c r="R838" s="195"/>
      <c r="S838" s="201"/>
    </row>
    <row r="839" spans="1:19" ht="15" hidden="1" x14ac:dyDescent="0.25">
      <c r="A839" s="172"/>
      <c r="B839" s="202" t="s">
        <v>1804</v>
      </c>
      <c r="C839" s="203" t="s">
        <v>1805</v>
      </c>
      <c r="D839" s="202" t="s">
        <v>1611</v>
      </c>
      <c r="E839" s="195"/>
      <c r="F839" s="204"/>
      <c r="G839" s="195"/>
      <c r="H839" s="195"/>
      <c r="I839" s="214"/>
      <c r="J839" s="214"/>
      <c r="K839" s="195"/>
      <c r="L839" s="195"/>
      <c r="M839" s="195"/>
      <c r="N839" s="216"/>
      <c r="O839" s="195"/>
      <c r="P839" s="195"/>
      <c r="Q839" s="195"/>
      <c r="R839" s="195"/>
      <c r="S839" s="201"/>
    </row>
    <row r="840" spans="1:19" ht="15" hidden="1" x14ac:dyDescent="0.25">
      <c r="A840" s="172"/>
      <c r="B840" s="202" t="s">
        <v>1806</v>
      </c>
      <c r="C840" s="203" t="s">
        <v>1807</v>
      </c>
      <c r="D840" s="202" t="s">
        <v>1611</v>
      </c>
      <c r="E840" s="195"/>
      <c r="F840" s="204"/>
      <c r="G840" s="195"/>
      <c r="H840" s="195"/>
      <c r="I840" s="214"/>
      <c r="J840" s="214"/>
      <c r="K840" s="195"/>
      <c r="L840" s="195"/>
      <c r="M840" s="195"/>
      <c r="N840" s="216"/>
      <c r="O840" s="195"/>
      <c r="P840" s="195"/>
      <c r="Q840" s="195"/>
      <c r="R840" s="195"/>
      <c r="S840" s="201"/>
    </row>
    <row r="841" spans="1:19" ht="15" hidden="1" x14ac:dyDescent="0.25">
      <c r="A841" s="172"/>
      <c r="B841" s="202" t="s">
        <v>1808</v>
      </c>
      <c r="C841" s="203" t="s">
        <v>1809</v>
      </c>
      <c r="D841" s="202" t="s">
        <v>1611</v>
      </c>
      <c r="E841" s="195"/>
      <c r="F841" s="204"/>
      <c r="G841" s="195"/>
      <c r="H841" s="195"/>
      <c r="I841" s="214"/>
      <c r="J841" s="214"/>
      <c r="K841" s="195"/>
      <c r="L841" s="195"/>
      <c r="M841" s="195"/>
      <c r="N841" s="216"/>
      <c r="O841" s="195"/>
      <c r="P841" s="195"/>
      <c r="Q841" s="195"/>
      <c r="R841" s="195"/>
      <c r="S841" s="201"/>
    </row>
    <row r="842" spans="1:19" ht="15" hidden="1" x14ac:dyDescent="0.25">
      <c r="A842" s="172"/>
      <c r="B842" s="202" t="s">
        <v>1810</v>
      </c>
      <c r="C842" s="203" t="s">
        <v>1811</v>
      </c>
      <c r="D842" s="202" t="s">
        <v>1611</v>
      </c>
      <c r="E842" s="195"/>
      <c r="F842" s="204"/>
      <c r="G842" s="195"/>
      <c r="H842" s="195"/>
      <c r="I842" s="214"/>
      <c r="J842" s="214"/>
      <c r="K842" s="195"/>
      <c r="L842" s="195"/>
      <c r="M842" s="195"/>
      <c r="N842" s="216"/>
      <c r="O842" s="195"/>
      <c r="P842" s="195"/>
      <c r="Q842" s="195"/>
      <c r="R842" s="195"/>
      <c r="S842" s="201"/>
    </row>
    <row r="843" spans="1:19" ht="15" hidden="1" x14ac:dyDescent="0.25">
      <c r="A843" s="172"/>
      <c r="B843" s="202" t="s">
        <v>1812</v>
      </c>
      <c r="C843" s="203" t="s">
        <v>1813</v>
      </c>
      <c r="D843" s="202" t="s">
        <v>1611</v>
      </c>
      <c r="E843" s="195"/>
      <c r="F843" s="204"/>
      <c r="G843" s="195"/>
      <c r="H843" s="195"/>
      <c r="I843" s="214"/>
      <c r="J843" s="214"/>
      <c r="K843" s="195"/>
      <c r="L843" s="195"/>
      <c r="M843" s="195"/>
      <c r="N843" s="216"/>
      <c r="O843" s="195"/>
      <c r="P843" s="195"/>
      <c r="Q843" s="195"/>
      <c r="R843" s="195"/>
      <c r="S843" s="201"/>
    </row>
    <row r="844" spans="1:19" ht="15" hidden="1" x14ac:dyDescent="0.25">
      <c r="A844" s="172"/>
      <c r="B844" s="202" t="s">
        <v>1814</v>
      </c>
      <c r="C844" s="203" t="s">
        <v>1815</v>
      </c>
      <c r="D844" s="202" t="s">
        <v>1611</v>
      </c>
      <c r="E844" s="195"/>
      <c r="F844" s="204"/>
      <c r="G844" s="195"/>
      <c r="H844" s="195"/>
      <c r="I844" s="214"/>
      <c r="J844" s="214"/>
      <c r="K844" s="195"/>
      <c r="L844" s="195"/>
      <c r="M844" s="195"/>
      <c r="N844" s="216"/>
      <c r="O844" s="195"/>
      <c r="P844" s="195"/>
      <c r="Q844" s="195"/>
      <c r="R844" s="195"/>
      <c r="S844" s="201"/>
    </row>
    <row r="845" spans="1:19" ht="15" hidden="1" x14ac:dyDescent="0.25">
      <c r="A845" s="172"/>
      <c r="B845" s="202" t="s">
        <v>1816</v>
      </c>
      <c r="C845" s="203" t="s">
        <v>1817</v>
      </c>
      <c r="D845" s="202" t="s">
        <v>1611</v>
      </c>
      <c r="E845" s="195"/>
      <c r="F845" s="204"/>
      <c r="G845" s="195"/>
      <c r="H845" s="195"/>
      <c r="I845" s="214"/>
      <c r="J845" s="214"/>
      <c r="K845" s="195"/>
      <c r="L845" s="195"/>
      <c r="M845" s="195"/>
      <c r="N845" s="216"/>
      <c r="O845" s="195"/>
      <c r="P845" s="195"/>
      <c r="Q845" s="195"/>
      <c r="R845" s="195"/>
      <c r="S845" s="201"/>
    </row>
    <row r="846" spans="1:19" ht="15" hidden="1" x14ac:dyDescent="0.25">
      <c r="A846" s="172"/>
      <c r="B846" s="202" t="s">
        <v>1818</v>
      </c>
      <c r="C846" s="203" t="s">
        <v>1819</v>
      </c>
      <c r="D846" s="202" t="s">
        <v>1611</v>
      </c>
      <c r="E846" s="195"/>
      <c r="F846" s="204"/>
      <c r="G846" s="195"/>
      <c r="H846" s="195"/>
      <c r="I846" s="214"/>
      <c r="J846" s="214"/>
      <c r="K846" s="195"/>
      <c r="L846" s="195"/>
      <c r="M846" s="195"/>
      <c r="N846" s="216"/>
      <c r="O846" s="195"/>
      <c r="P846" s="195"/>
      <c r="Q846" s="195"/>
      <c r="R846" s="195"/>
      <c r="S846" s="201"/>
    </row>
    <row r="847" spans="1:19" ht="15" hidden="1" x14ac:dyDescent="0.25">
      <c r="A847" s="172"/>
      <c r="B847" s="202" t="s">
        <v>1820</v>
      </c>
      <c r="C847" s="203" t="s">
        <v>1821</v>
      </c>
      <c r="D847" s="202" t="s">
        <v>1613</v>
      </c>
      <c r="E847" s="195"/>
      <c r="F847" s="204"/>
      <c r="G847" s="195"/>
      <c r="H847" s="195"/>
      <c r="I847" s="214"/>
      <c r="J847" s="214"/>
      <c r="K847" s="195"/>
      <c r="L847" s="195"/>
      <c r="M847" s="195"/>
      <c r="N847" s="216"/>
      <c r="O847" s="195"/>
      <c r="P847" s="195"/>
      <c r="Q847" s="195"/>
      <c r="R847" s="195"/>
      <c r="S847" s="201"/>
    </row>
    <row r="848" spans="1:19" ht="15" hidden="1" x14ac:dyDescent="0.25">
      <c r="A848" s="172"/>
      <c r="B848" s="202" t="s">
        <v>1822</v>
      </c>
      <c r="C848" s="203" t="s">
        <v>1823</v>
      </c>
      <c r="D848" s="202" t="s">
        <v>1611</v>
      </c>
      <c r="E848" s="195"/>
      <c r="F848" s="204"/>
      <c r="G848" s="195"/>
      <c r="H848" s="195"/>
      <c r="I848" s="214"/>
      <c r="J848" s="214"/>
      <c r="K848" s="195"/>
      <c r="L848" s="195"/>
      <c r="M848" s="195"/>
      <c r="N848" s="216"/>
      <c r="O848" s="195"/>
      <c r="P848" s="195"/>
      <c r="Q848" s="195"/>
      <c r="R848" s="195"/>
      <c r="S848" s="201"/>
    </row>
    <row r="849" spans="1:19" ht="15" hidden="1" x14ac:dyDescent="0.25">
      <c r="A849" s="172"/>
      <c r="B849" s="202" t="s">
        <v>1824</v>
      </c>
      <c r="C849" s="203" t="s">
        <v>1825</v>
      </c>
      <c r="D849" s="202" t="s">
        <v>1611</v>
      </c>
      <c r="E849" s="195"/>
      <c r="F849" s="204"/>
      <c r="G849" s="195"/>
      <c r="H849" s="195"/>
      <c r="I849" s="214"/>
      <c r="J849" s="214"/>
      <c r="K849" s="195"/>
      <c r="L849" s="195"/>
      <c r="M849" s="195"/>
      <c r="N849" s="216"/>
      <c r="O849" s="195"/>
      <c r="P849" s="195"/>
      <c r="Q849" s="195"/>
      <c r="R849" s="195"/>
      <c r="S849" s="201"/>
    </row>
    <row r="850" spans="1:19" ht="15" hidden="1" x14ac:dyDescent="0.25">
      <c r="A850" s="172"/>
      <c r="B850" s="202" t="s">
        <v>1826</v>
      </c>
      <c r="C850" s="203" t="s">
        <v>1827</v>
      </c>
      <c r="D850" s="202" t="s">
        <v>1611</v>
      </c>
      <c r="E850" s="195"/>
      <c r="F850" s="204"/>
      <c r="G850" s="195"/>
      <c r="H850" s="195"/>
      <c r="I850" s="214"/>
      <c r="J850" s="214"/>
      <c r="K850" s="195"/>
      <c r="L850" s="195"/>
      <c r="M850" s="195"/>
      <c r="N850" s="216"/>
      <c r="O850" s="195"/>
      <c r="P850" s="195"/>
      <c r="Q850" s="195"/>
      <c r="R850" s="195"/>
      <c r="S850" s="201"/>
    </row>
    <row r="851" spans="1:19" ht="15" hidden="1" x14ac:dyDescent="0.25">
      <c r="A851" s="172"/>
      <c r="B851" s="202" t="s">
        <v>1828</v>
      </c>
      <c r="C851" s="203" t="s">
        <v>1829</v>
      </c>
      <c r="D851" s="202" t="s">
        <v>1613</v>
      </c>
      <c r="E851" s="195"/>
      <c r="F851" s="204"/>
      <c r="G851" s="195"/>
      <c r="H851" s="195"/>
      <c r="I851" s="214"/>
      <c r="J851" s="214"/>
      <c r="K851" s="195"/>
      <c r="L851" s="195"/>
      <c r="M851" s="195"/>
      <c r="N851" s="216"/>
      <c r="O851" s="195"/>
      <c r="P851" s="195"/>
      <c r="Q851" s="195"/>
      <c r="R851" s="195"/>
      <c r="S851" s="201"/>
    </row>
    <row r="852" spans="1:19" ht="15" hidden="1" x14ac:dyDescent="0.25">
      <c r="A852" s="172"/>
      <c r="B852" s="202" t="s">
        <v>1830</v>
      </c>
      <c r="C852" s="203" t="s">
        <v>1831</v>
      </c>
      <c r="D852" s="202" t="s">
        <v>1611</v>
      </c>
      <c r="E852" s="195"/>
      <c r="F852" s="204"/>
      <c r="G852" s="195"/>
      <c r="H852" s="195"/>
      <c r="I852" s="214"/>
      <c r="J852" s="214"/>
      <c r="K852" s="195"/>
      <c r="L852" s="195"/>
      <c r="M852" s="195"/>
      <c r="N852" s="216"/>
      <c r="O852" s="195"/>
      <c r="P852" s="195"/>
      <c r="Q852" s="195"/>
      <c r="R852" s="195"/>
      <c r="S852" s="201"/>
    </row>
    <row r="853" spans="1:19" ht="15" hidden="1" x14ac:dyDescent="0.25">
      <c r="A853" s="172"/>
      <c r="B853" s="202" t="s">
        <v>1832</v>
      </c>
      <c r="C853" s="203" t="s">
        <v>1833</v>
      </c>
      <c r="D853" s="202" t="s">
        <v>1611</v>
      </c>
      <c r="E853" s="195"/>
      <c r="F853" s="204"/>
      <c r="G853" s="195"/>
      <c r="H853" s="195"/>
      <c r="I853" s="214"/>
      <c r="J853" s="214"/>
      <c r="K853" s="195"/>
      <c r="L853" s="195"/>
      <c r="M853" s="195"/>
      <c r="N853" s="216"/>
      <c r="O853" s="195"/>
      <c r="P853" s="195"/>
      <c r="Q853" s="195"/>
      <c r="R853" s="195"/>
      <c r="S853" s="201"/>
    </row>
    <row r="854" spans="1:19" ht="15" hidden="1" x14ac:dyDescent="0.25">
      <c r="A854" s="172"/>
      <c r="B854" s="202" t="s">
        <v>1834</v>
      </c>
      <c r="C854" s="203" t="s">
        <v>1835</v>
      </c>
      <c r="D854" s="202" t="s">
        <v>1611</v>
      </c>
      <c r="E854" s="195"/>
      <c r="F854" s="204"/>
      <c r="G854" s="195"/>
      <c r="H854" s="195"/>
      <c r="I854" s="214"/>
      <c r="J854" s="214"/>
      <c r="K854" s="195"/>
      <c r="L854" s="195"/>
      <c r="M854" s="195"/>
      <c r="N854" s="216"/>
      <c r="O854" s="195"/>
      <c r="P854" s="195"/>
      <c r="Q854" s="195"/>
      <c r="R854" s="195"/>
      <c r="S854" s="201"/>
    </row>
    <row r="855" spans="1:19" ht="15" hidden="1" x14ac:dyDescent="0.25">
      <c r="A855" s="172"/>
      <c r="B855" s="202" t="s">
        <v>1836</v>
      </c>
      <c r="C855" s="203" t="s">
        <v>1837</v>
      </c>
      <c r="D855" s="202" t="s">
        <v>1611</v>
      </c>
      <c r="E855" s="195"/>
      <c r="F855" s="204"/>
      <c r="G855" s="195"/>
      <c r="H855" s="195"/>
      <c r="I855" s="214"/>
      <c r="J855" s="214"/>
      <c r="K855" s="195"/>
      <c r="L855" s="195"/>
      <c r="M855" s="195"/>
      <c r="N855" s="216"/>
      <c r="O855" s="195"/>
      <c r="P855" s="195"/>
      <c r="Q855" s="195"/>
      <c r="R855" s="195"/>
      <c r="S855" s="201"/>
    </row>
    <row r="856" spans="1:19" ht="15" hidden="1" x14ac:dyDescent="0.25">
      <c r="A856" s="172"/>
      <c r="B856" s="202" t="s">
        <v>1838</v>
      </c>
      <c r="C856" s="203" t="s">
        <v>1839</v>
      </c>
      <c r="D856" s="202" t="s">
        <v>1611</v>
      </c>
      <c r="E856" s="195"/>
      <c r="F856" s="204"/>
      <c r="G856" s="195"/>
      <c r="H856" s="195"/>
      <c r="I856" s="214"/>
      <c r="J856" s="214"/>
      <c r="K856" s="195"/>
      <c r="L856" s="195"/>
      <c r="M856" s="195"/>
      <c r="N856" s="216"/>
      <c r="O856" s="195"/>
      <c r="P856" s="195"/>
      <c r="Q856" s="195"/>
      <c r="R856" s="195"/>
      <c r="S856" s="201"/>
    </row>
    <row r="857" spans="1:19" ht="15" hidden="1" x14ac:dyDescent="0.25">
      <c r="A857" s="172"/>
      <c r="B857" s="202" t="s">
        <v>1840</v>
      </c>
      <c r="C857" s="203" t="s">
        <v>1841</v>
      </c>
      <c r="D857" s="202" t="s">
        <v>1611</v>
      </c>
      <c r="E857" s="195"/>
      <c r="F857" s="204"/>
      <c r="G857" s="195"/>
      <c r="H857" s="195"/>
      <c r="I857" s="214"/>
      <c r="J857" s="214"/>
      <c r="K857" s="195"/>
      <c r="L857" s="195"/>
      <c r="M857" s="195"/>
      <c r="N857" s="216"/>
      <c r="O857" s="195"/>
      <c r="P857" s="195"/>
      <c r="Q857" s="195"/>
      <c r="R857" s="195"/>
      <c r="S857" s="201"/>
    </row>
    <row r="858" spans="1:19" ht="15" hidden="1" x14ac:dyDescent="0.25">
      <c r="A858" s="172"/>
      <c r="B858" s="202" t="s">
        <v>1842</v>
      </c>
      <c r="C858" s="203" t="s">
        <v>1843</v>
      </c>
      <c r="D858" s="202" t="s">
        <v>1611</v>
      </c>
      <c r="E858" s="195"/>
      <c r="F858" s="204"/>
      <c r="G858" s="195"/>
      <c r="H858" s="195"/>
      <c r="I858" s="214"/>
      <c r="J858" s="214"/>
      <c r="K858" s="195"/>
      <c r="L858" s="195"/>
      <c r="M858" s="195"/>
      <c r="N858" s="216"/>
      <c r="O858" s="195"/>
      <c r="P858" s="195"/>
      <c r="Q858" s="195"/>
      <c r="R858" s="195"/>
      <c r="S858" s="201"/>
    </row>
    <row r="859" spans="1:19" ht="15" hidden="1" x14ac:dyDescent="0.25">
      <c r="A859" s="172"/>
      <c r="B859" s="202" t="s">
        <v>1844</v>
      </c>
      <c r="C859" s="203" t="s">
        <v>1845</v>
      </c>
      <c r="D859" s="202" t="s">
        <v>1611</v>
      </c>
      <c r="E859" s="195"/>
      <c r="F859" s="204"/>
      <c r="G859" s="195"/>
      <c r="H859" s="195"/>
      <c r="I859" s="214"/>
      <c r="J859" s="214"/>
      <c r="K859" s="195"/>
      <c r="L859" s="195"/>
      <c r="M859" s="195"/>
      <c r="N859" s="216"/>
      <c r="O859" s="195"/>
      <c r="P859" s="195"/>
      <c r="Q859" s="195"/>
      <c r="R859" s="195"/>
      <c r="S859" s="201"/>
    </row>
    <row r="860" spans="1:19" ht="15" hidden="1" x14ac:dyDescent="0.25">
      <c r="A860" s="172"/>
      <c r="B860" s="202" t="s">
        <v>1846</v>
      </c>
      <c r="C860" s="203" t="s">
        <v>1847</v>
      </c>
      <c r="D860" s="202" t="s">
        <v>1611</v>
      </c>
      <c r="E860" s="195"/>
      <c r="F860" s="204"/>
      <c r="G860" s="195"/>
      <c r="H860" s="195"/>
      <c r="I860" s="214"/>
      <c r="J860" s="214"/>
      <c r="K860" s="195"/>
      <c r="L860" s="195"/>
      <c r="M860" s="195"/>
      <c r="N860" s="216"/>
      <c r="O860" s="195"/>
      <c r="P860" s="195"/>
      <c r="Q860" s="195"/>
      <c r="R860" s="195"/>
      <c r="S860" s="201"/>
    </row>
    <row r="861" spans="1:19" ht="15" hidden="1" x14ac:dyDescent="0.25">
      <c r="A861" s="172"/>
      <c r="B861" s="202" t="s">
        <v>1848</v>
      </c>
      <c r="C861" s="203" t="s">
        <v>1849</v>
      </c>
      <c r="D861" s="202" t="s">
        <v>1611</v>
      </c>
      <c r="E861" s="195"/>
      <c r="F861" s="204"/>
      <c r="G861" s="195"/>
      <c r="H861" s="195"/>
      <c r="I861" s="214"/>
      <c r="J861" s="214"/>
      <c r="K861" s="195"/>
      <c r="L861" s="195"/>
      <c r="M861" s="195"/>
      <c r="N861" s="216"/>
      <c r="O861" s="195"/>
      <c r="P861" s="195"/>
      <c r="Q861" s="195"/>
      <c r="R861" s="195"/>
      <c r="S861" s="201"/>
    </row>
    <row r="862" spans="1:19" ht="15" hidden="1" x14ac:dyDescent="0.25">
      <c r="A862" s="172"/>
      <c r="B862" s="202" t="s">
        <v>1850</v>
      </c>
      <c r="C862" s="203" t="s">
        <v>1851</v>
      </c>
      <c r="D862" s="202" t="s">
        <v>1611</v>
      </c>
      <c r="E862" s="195"/>
      <c r="F862" s="204"/>
      <c r="G862" s="195"/>
      <c r="H862" s="195"/>
      <c r="I862" s="214"/>
      <c r="J862" s="214"/>
      <c r="K862" s="195"/>
      <c r="L862" s="195"/>
      <c r="M862" s="195"/>
      <c r="N862" s="216"/>
      <c r="O862" s="195"/>
      <c r="P862" s="195"/>
      <c r="Q862" s="195"/>
      <c r="R862" s="195"/>
      <c r="S862" s="201"/>
    </row>
    <row r="863" spans="1:19" ht="15" hidden="1" x14ac:dyDescent="0.25">
      <c r="A863" s="172"/>
      <c r="B863" s="202" t="s">
        <v>1852</v>
      </c>
      <c r="C863" s="203" t="s">
        <v>1853</v>
      </c>
      <c r="D863" s="202" t="s">
        <v>1611</v>
      </c>
      <c r="E863" s="195"/>
      <c r="F863" s="204"/>
      <c r="G863" s="195"/>
      <c r="H863" s="195"/>
      <c r="I863" s="214"/>
      <c r="J863" s="214"/>
      <c r="K863" s="195"/>
      <c r="L863" s="195"/>
      <c r="M863" s="195"/>
      <c r="N863" s="216"/>
      <c r="O863" s="195"/>
      <c r="P863" s="195"/>
      <c r="Q863" s="195"/>
      <c r="R863" s="195"/>
      <c r="S863" s="201"/>
    </row>
    <row r="864" spans="1:19" ht="15" hidden="1" x14ac:dyDescent="0.25">
      <c r="A864" s="172"/>
      <c r="B864" s="202" t="s">
        <v>1854</v>
      </c>
      <c r="C864" s="203" t="s">
        <v>1855</v>
      </c>
      <c r="D864" s="202" t="s">
        <v>1611</v>
      </c>
      <c r="E864" s="195"/>
      <c r="F864" s="204"/>
      <c r="G864" s="195"/>
      <c r="H864" s="195"/>
      <c r="I864" s="214"/>
      <c r="J864" s="214"/>
      <c r="K864" s="195"/>
      <c r="L864" s="195"/>
      <c r="M864" s="195"/>
      <c r="N864" s="216"/>
      <c r="O864" s="195"/>
      <c r="P864" s="195"/>
      <c r="Q864" s="195"/>
      <c r="R864" s="195"/>
      <c r="S864" s="201"/>
    </row>
    <row r="865" spans="1:19" ht="15" hidden="1" x14ac:dyDescent="0.25">
      <c r="A865" s="172"/>
      <c r="B865" s="202" t="s">
        <v>1856</v>
      </c>
      <c r="C865" s="203" t="s">
        <v>1857</v>
      </c>
      <c r="D865" s="202" t="s">
        <v>1613</v>
      </c>
      <c r="E865" s="195"/>
      <c r="F865" s="204"/>
      <c r="G865" s="195"/>
      <c r="H865" s="195"/>
      <c r="I865" s="214"/>
      <c r="J865" s="214"/>
      <c r="K865" s="195"/>
      <c r="L865" s="195"/>
      <c r="M865" s="195"/>
      <c r="N865" s="216"/>
      <c r="O865" s="195"/>
      <c r="P865" s="195"/>
      <c r="Q865" s="195"/>
      <c r="R865" s="195"/>
      <c r="S865" s="201"/>
    </row>
    <row r="866" spans="1:19" ht="15" hidden="1" x14ac:dyDescent="0.25">
      <c r="A866" s="172"/>
      <c r="B866" s="202" t="s">
        <v>1858</v>
      </c>
      <c r="C866" s="203" t="s">
        <v>1859</v>
      </c>
      <c r="D866" s="202" t="s">
        <v>1611</v>
      </c>
      <c r="E866" s="195"/>
      <c r="F866" s="204"/>
      <c r="G866" s="195"/>
      <c r="H866" s="195"/>
      <c r="I866" s="214"/>
      <c r="J866" s="214"/>
      <c r="K866" s="195"/>
      <c r="L866" s="195"/>
      <c r="M866" s="195"/>
      <c r="N866" s="216"/>
      <c r="O866" s="195"/>
      <c r="P866" s="195"/>
      <c r="Q866" s="195"/>
      <c r="R866" s="195"/>
      <c r="S866" s="201"/>
    </row>
    <row r="867" spans="1:19" ht="15" hidden="1" x14ac:dyDescent="0.25">
      <c r="A867" s="172"/>
      <c r="B867" s="202" t="s">
        <v>1860</v>
      </c>
      <c r="C867" s="203" t="s">
        <v>1861</v>
      </c>
      <c r="D867" s="202" t="s">
        <v>1613</v>
      </c>
      <c r="E867" s="195"/>
      <c r="F867" s="204"/>
      <c r="G867" s="195"/>
      <c r="H867" s="195"/>
      <c r="I867" s="214"/>
      <c r="J867" s="214"/>
      <c r="K867" s="195"/>
      <c r="L867" s="195"/>
      <c r="M867" s="195"/>
      <c r="N867" s="216"/>
      <c r="O867" s="195"/>
      <c r="P867" s="195"/>
      <c r="Q867" s="195"/>
      <c r="R867" s="195"/>
      <c r="S867" s="201"/>
    </row>
    <row r="868" spans="1:19" ht="15" hidden="1" x14ac:dyDescent="0.25">
      <c r="A868" s="172"/>
      <c r="B868" s="202" t="s">
        <v>1862</v>
      </c>
      <c r="C868" s="203" t="s">
        <v>1863</v>
      </c>
      <c r="D868" s="202" t="s">
        <v>1611</v>
      </c>
      <c r="E868" s="195"/>
      <c r="F868" s="204"/>
      <c r="G868" s="195"/>
      <c r="H868" s="195"/>
      <c r="I868" s="214"/>
      <c r="J868" s="214"/>
      <c r="K868" s="195"/>
      <c r="L868" s="195"/>
      <c r="M868" s="195"/>
      <c r="N868" s="216"/>
      <c r="O868" s="195"/>
      <c r="P868" s="195"/>
      <c r="Q868" s="195"/>
      <c r="R868" s="195"/>
      <c r="S868" s="201"/>
    </row>
    <row r="869" spans="1:19" ht="15" hidden="1" x14ac:dyDescent="0.25">
      <c r="A869" s="172"/>
      <c r="B869" s="202" t="s">
        <v>1864</v>
      </c>
      <c r="C869" s="203" t="s">
        <v>1865</v>
      </c>
      <c r="D869" s="202" t="s">
        <v>1613</v>
      </c>
      <c r="E869" s="195"/>
      <c r="F869" s="204"/>
      <c r="G869" s="195"/>
      <c r="H869" s="195"/>
      <c r="I869" s="214"/>
      <c r="J869" s="214"/>
      <c r="K869" s="195"/>
      <c r="L869" s="195"/>
      <c r="M869" s="195"/>
      <c r="N869" s="216"/>
      <c r="O869" s="195"/>
      <c r="P869" s="195"/>
      <c r="Q869" s="195"/>
      <c r="R869" s="195"/>
      <c r="S869" s="201"/>
    </row>
    <row r="870" spans="1:19" ht="15" hidden="1" x14ac:dyDescent="0.25">
      <c r="A870" s="172"/>
      <c r="B870" s="202" t="s">
        <v>1866</v>
      </c>
      <c r="C870" s="203" t="s">
        <v>1867</v>
      </c>
      <c r="D870" s="202" t="s">
        <v>1611</v>
      </c>
      <c r="E870" s="195"/>
      <c r="F870" s="204"/>
      <c r="G870" s="195"/>
      <c r="H870" s="195"/>
      <c r="I870" s="214"/>
      <c r="J870" s="214"/>
      <c r="K870" s="195"/>
      <c r="L870" s="195"/>
      <c r="M870" s="195"/>
      <c r="N870" s="216"/>
      <c r="O870" s="195"/>
      <c r="P870" s="195"/>
      <c r="Q870" s="195"/>
      <c r="R870" s="195"/>
      <c r="S870" s="201"/>
    </row>
    <row r="871" spans="1:19" ht="15" hidden="1" x14ac:dyDescent="0.25">
      <c r="A871" s="172"/>
      <c r="B871" s="202" t="s">
        <v>1868</v>
      </c>
      <c r="C871" s="203" t="s">
        <v>1869</v>
      </c>
      <c r="D871" s="202" t="s">
        <v>1611</v>
      </c>
      <c r="E871" s="195"/>
      <c r="F871" s="204"/>
      <c r="G871" s="195"/>
      <c r="H871" s="195"/>
      <c r="I871" s="214"/>
      <c r="J871" s="214"/>
      <c r="K871" s="195"/>
      <c r="L871" s="195"/>
      <c r="M871" s="195"/>
      <c r="N871" s="216"/>
      <c r="O871" s="195"/>
      <c r="P871" s="195"/>
      <c r="Q871" s="195"/>
      <c r="R871" s="195"/>
      <c r="S871" s="201"/>
    </row>
    <row r="872" spans="1:19" ht="15" hidden="1" x14ac:dyDescent="0.25">
      <c r="A872" s="172"/>
      <c r="B872" s="202" t="s">
        <v>1870</v>
      </c>
      <c r="C872" s="203" t="s">
        <v>1871</v>
      </c>
      <c r="D872" s="202" t="s">
        <v>1611</v>
      </c>
      <c r="E872" s="195"/>
      <c r="F872" s="204"/>
      <c r="G872" s="195"/>
      <c r="H872" s="195"/>
      <c r="I872" s="214"/>
      <c r="J872" s="214"/>
      <c r="K872" s="195"/>
      <c r="L872" s="195"/>
      <c r="M872" s="195"/>
      <c r="N872" s="216"/>
      <c r="O872" s="195"/>
      <c r="P872" s="195"/>
      <c r="Q872" s="195"/>
      <c r="R872" s="195"/>
      <c r="S872" s="201"/>
    </row>
    <row r="873" spans="1:19" ht="15" hidden="1" x14ac:dyDescent="0.25">
      <c r="A873" s="172"/>
      <c r="B873" s="202" t="s">
        <v>1872</v>
      </c>
      <c r="C873" s="203" t="s">
        <v>1873</v>
      </c>
      <c r="D873" s="202" t="s">
        <v>1611</v>
      </c>
      <c r="E873" s="195"/>
      <c r="F873" s="204"/>
      <c r="G873" s="195"/>
      <c r="H873" s="195"/>
      <c r="I873" s="214"/>
      <c r="J873" s="214"/>
      <c r="K873" s="195"/>
      <c r="L873" s="195"/>
      <c r="M873" s="195"/>
      <c r="N873" s="216"/>
      <c r="O873" s="195"/>
      <c r="P873" s="195"/>
      <c r="Q873" s="195"/>
      <c r="R873" s="195"/>
      <c r="S873" s="201"/>
    </row>
    <row r="874" spans="1:19" ht="15" hidden="1" x14ac:dyDescent="0.25">
      <c r="A874" s="172"/>
      <c r="B874" s="202" t="s">
        <v>1874</v>
      </c>
      <c r="C874" s="203" t="s">
        <v>1717</v>
      </c>
      <c r="D874" s="202" t="s">
        <v>1611</v>
      </c>
      <c r="E874" s="195"/>
      <c r="F874" s="204"/>
      <c r="G874" s="195"/>
      <c r="H874" s="195"/>
      <c r="I874" s="214"/>
      <c r="J874" s="214"/>
      <c r="K874" s="195"/>
      <c r="L874" s="195"/>
      <c r="M874" s="195"/>
      <c r="N874" s="216"/>
      <c r="O874" s="195"/>
      <c r="P874" s="195"/>
      <c r="Q874" s="195"/>
      <c r="R874" s="195"/>
      <c r="S874" s="201"/>
    </row>
    <row r="875" spans="1:19" ht="15" hidden="1" x14ac:dyDescent="0.25">
      <c r="A875" s="172"/>
      <c r="B875" s="202" t="s">
        <v>1875</v>
      </c>
      <c r="C875" s="203" t="s">
        <v>1717</v>
      </c>
      <c r="D875" s="202" t="s">
        <v>1613</v>
      </c>
      <c r="E875" s="195"/>
      <c r="F875" s="204"/>
      <c r="G875" s="195"/>
      <c r="H875" s="195"/>
      <c r="I875" s="214"/>
      <c r="J875" s="214"/>
      <c r="K875" s="195"/>
      <c r="L875" s="195"/>
      <c r="M875" s="195"/>
      <c r="N875" s="216"/>
      <c r="O875" s="195"/>
      <c r="P875" s="195"/>
      <c r="Q875" s="195"/>
      <c r="R875" s="195"/>
      <c r="S875" s="201"/>
    </row>
    <row r="876" spans="1:19" ht="15" hidden="1" x14ac:dyDescent="0.25">
      <c r="A876" s="172"/>
      <c r="B876" s="202" t="s">
        <v>1876</v>
      </c>
      <c r="C876" s="203" t="s">
        <v>1720</v>
      </c>
      <c r="D876" s="202" t="s">
        <v>1611</v>
      </c>
      <c r="E876" s="195"/>
      <c r="F876" s="204"/>
      <c r="G876" s="195"/>
      <c r="H876" s="195"/>
      <c r="I876" s="214"/>
      <c r="J876" s="214"/>
      <c r="K876" s="195"/>
      <c r="L876" s="195"/>
      <c r="M876" s="195"/>
      <c r="N876" s="216"/>
      <c r="O876" s="195"/>
      <c r="P876" s="195"/>
      <c r="Q876" s="195"/>
      <c r="R876" s="195"/>
      <c r="S876" s="201"/>
    </row>
    <row r="877" spans="1:19" ht="15" hidden="1" x14ac:dyDescent="0.25">
      <c r="A877" s="172"/>
      <c r="B877" s="202" t="s">
        <v>1877</v>
      </c>
      <c r="C877" s="203" t="s">
        <v>1720</v>
      </c>
      <c r="D877" s="202" t="s">
        <v>1613</v>
      </c>
      <c r="E877" s="195"/>
      <c r="F877" s="204"/>
      <c r="G877" s="195"/>
      <c r="H877" s="195"/>
      <c r="I877" s="214"/>
      <c r="J877" s="214"/>
      <c r="K877" s="195"/>
      <c r="L877" s="195"/>
      <c r="M877" s="195"/>
      <c r="N877" s="216"/>
      <c r="O877" s="195"/>
      <c r="P877" s="195"/>
      <c r="Q877" s="195"/>
      <c r="R877" s="195"/>
      <c r="S877" s="201"/>
    </row>
    <row r="878" spans="1:19" ht="15" hidden="1" x14ac:dyDescent="0.25">
      <c r="A878" s="172"/>
      <c r="B878" s="202" t="s">
        <v>1878</v>
      </c>
      <c r="C878" s="203" t="s">
        <v>1879</v>
      </c>
      <c r="D878" s="202" t="s">
        <v>1611</v>
      </c>
      <c r="E878" s="195"/>
      <c r="F878" s="204"/>
      <c r="G878" s="195"/>
      <c r="H878" s="195"/>
      <c r="I878" s="214"/>
      <c r="J878" s="214"/>
      <c r="K878" s="195"/>
      <c r="L878" s="195"/>
      <c r="M878" s="195"/>
      <c r="N878" s="216"/>
      <c r="O878" s="195"/>
      <c r="P878" s="195"/>
      <c r="Q878" s="195"/>
      <c r="R878" s="195"/>
      <c r="S878" s="201"/>
    </row>
    <row r="879" spans="1:19" ht="15" hidden="1" x14ac:dyDescent="0.25">
      <c r="A879" s="172"/>
      <c r="B879" s="202" t="s">
        <v>1880</v>
      </c>
      <c r="C879" s="203" t="s">
        <v>1881</v>
      </c>
      <c r="D879" s="202" t="s">
        <v>1613</v>
      </c>
      <c r="E879" s="195"/>
      <c r="F879" s="204"/>
      <c r="G879" s="195"/>
      <c r="H879" s="195"/>
      <c r="I879" s="214"/>
      <c r="J879" s="214"/>
      <c r="K879" s="195"/>
      <c r="L879" s="195"/>
      <c r="M879" s="195"/>
      <c r="N879" s="216"/>
      <c r="O879" s="195"/>
      <c r="P879" s="195"/>
      <c r="Q879" s="195"/>
      <c r="R879" s="195"/>
      <c r="S879" s="201"/>
    </row>
    <row r="880" spans="1:19" ht="15" hidden="1" x14ac:dyDescent="0.25">
      <c r="A880" s="172"/>
      <c r="B880" s="202" t="s">
        <v>1882</v>
      </c>
      <c r="C880" s="203" t="s">
        <v>1883</v>
      </c>
      <c r="D880" s="202" t="s">
        <v>1611</v>
      </c>
      <c r="E880" s="195"/>
      <c r="F880" s="204"/>
      <c r="G880" s="195"/>
      <c r="H880" s="195"/>
      <c r="I880" s="214"/>
      <c r="J880" s="214"/>
      <c r="K880" s="195"/>
      <c r="L880" s="195"/>
      <c r="M880" s="195"/>
      <c r="N880" s="216"/>
      <c r="O880" s="195"/>
      <c r="P880" s="195"/>
      <c r="Q880" s="195"/>
      <c r="R880" s="195"/>
      <c r="S880" s="201"/>
    </row>
    <row r="881" spans="1:19" ht="15" hidden="1" x14ac:dyDescent="0.25">
      <c r="A881" s="172"/>
      <c r="B881" s="202" t="s">
        <v>1884</v>
      </c>
      <c r="C881" s="203" t="s">
        <v>1885</v>
      </c>
      <c r="D881" s="202" t="s">
        <v>1613</v>
      </c>
      <c r="E881" s="195"/>
      <c r="F881" s="204"/>
      <c r="G881" s="195"/>
      <c r="H881" s="195"/>
      <c r="I881" s="214"/>
      <c r="J881" s="214"/>
      <c r="K881" s="195"/>
      <c r="L881" s="195"/>
      <c r="M881" s="195"/>
      <c r="N881" s="216"/>
      <c r="O881" s="195"/>
      <c r="P881" s="195"/>
      <c r="Q881" s="195"/>
      <c r="R881" s="195"/>
      <c r="S881" s="201"/>
    </row>
    <row r="882" spans="1:19" ht="15" hidden="1" x14ac:dyDescent="0.25">
      <c r="A882" s="172"/>
      <c r="B882" s="202" t="s">
        <v>1886</v>
      </c>
      <c r="C882" s="203" t="s">
        <v>1887</v>
      </c>
      <c r="D882" s="202" t="s">
        <v>1611</v>
      </c>
      <c r="E882" s="195"/>
      <c r="F882" s="204"/>
      <c r="G882" s="195"/>
      <c r="H882" s="195"/>
      <c r="I882" s="214"/>
      <c r="J882" s="214"/>
      <c r="K882" s="195"/>
      <c r="L882" s="195"/>
      <c r="M882" s="195"/>
      <c r="N882" s="216"/>
      <c r="O882" s="195"/>
      <c r="P882" s="195"/>
      <c r="Q882" s="195"/>
      <c r="R882" s="195"/>
      <c r="S882" s="201"/>
    </row>
    <row r="883" spans="1:19" ht="15" hidden="1" x14ac:dyDescent="0.25">
      <c r="A883" s="172"/>
      <c r="B883" s="202" t="s">
        <v>1888</v>
      </c>
      <c r="C883" s="203" t="s">
        <v>1889</v>
      </c>
      <c r="D883" s="202" t="s">
        <v>1613</v>
      </c>
      <c r="E883" s="195"/>
      <c r="F883" s="204"/>
      <c r="G883" s="195"/>
      <c r="H883" s="195"/>
      <c r="I883" s="214"/>
      <c r="J883" s="214"/>
      <c r="K883" s="195"/>
      <c r="L883" s="195"/>
      <c r="M883" s="195"/>
      <c r="N883" s="216"/>
      <c r="O883" s="195"/>
      <c r="P883" s="195"/>
      <c r="Q883" s="195"/>
      <c r="R883" s="195"/>
      <c r="S883" s="201"/>
    </row>
    <row r="884" spans="1:19" ht="15" hidden="1" x14ac:dyDescent="0.25">
      <c r="A884" s="172"/>
      <c r="B884" s="202" t="s">
        <v>1890</v>
      </c>
      <c r="C884" s="203" t="s">
        <v>1891</v>
      </c>
      <c r="D884" s="202" t="s">
        <v>1611</v>
      </c>
      <c r="E884" s="195"/>
      <c r="F884" s="204"/>
      <c r="G884" s="195"/>
      <c r="H884" s="195"/>
      <c r="I884" s="214"/>
      <c r="J884" s="214"/>
      <c r="K884" s="195"/>
      <c r="L884" s="195"/>
      <c r="M884" s="195"/>
      <c r="N884" s="216"/>
      <c r="O884" s="195"/>
      <c r="P884" s="195"/>
      <c r="Q884" s="195"/>
      <c r="R884" s="195"/>
      <c r="S884" s="201"/>
    </row>
    <row r="885" spans="1:19" ht="15" hidden="1" x14ac:dyDescent="0.25">
      <c r="A885" s="172"/>
      <c r="B885" s="202" t="s">
        <v>1892</v>
      </c>
      <c r="C885" s="203" t="s">
        <v>1893</v>
      </c>
      <c r="D885" s="202" t="s">
        <v>1611</v>
      </c>
      <c r="E885" s="195"/>
      <c r="F885" s="204"/>
      <c r="G885" s="195"/>
      <c r="H885" s="195"/>
      <c r="I885" s="214"/>
      <c r="J885" s="214"/>
      <c r="K885" s="195"/>
      <c r="L885" s="195"/>
      <c r="M885" s="195"/>
      <c r="N885" s="216"/>
      <c r="O885" s="195"/>
      <c r="P885" s="195"/>
      <c r="Q885" s="195"/>
      <c r="R885" s="195"/>
      <c r="S885" s="201"/>
    </row>
    <row r="886" spans="1:19" ht="15" hidden="1" x14ac:dyDescent="0.25">
      <c r="A886" s="172"/>
      <c r="B886" s="202" t="s">
        <v>1894</v>
      </c>
      <c r="C886" s="203" t="s">
        <v>1895</v>
      </c>
      <c r="D886" s="202" t="s">
        <v>1611</v>
      </c>
      <c r="E886" s="195"/>
      <c r="F886" s="204"/>
      <c r="G886" s="195"/>
      <c r="H886" s="195"/>
      <c r="I886" s="214"/>
      <c r="J886" s="214"/>
      <c r="K886" s="195"/>
      <c r="L886" s="195"/>
      <c r="M886" s="195"/>
      <c r="N886" s="216"/>
      <c r="O886" s="195"/>
      <c r="P886" s="195"/>
      <c r="Q886" s="195"/>
      <c r="R886" s="195"/>
      <c r="S886" s="201"/>
    </row>
    <row r="887" spans="1:19" ht="15" hidden="1" x14ac:dyDescent="0.25">
      <c r="A887" s="172"/>
      <c r="B887" s="202" t="s">
        <v>1896</v>
      </c>
      <c r="C887" s="203" t="s">
        <v>1897</v>
      </c>
      <c r="D887" s="202" t="s">
        <v>1611</v>
      </c>
      <c r="E887" s="195"/>
      <c r="F887" s="204"/>
      <c r="G887" s="195"/>
      <c r="H887" s="195"/>
      <c r="I887" s="214"/>
      <c r="J887" s="214"/>
      <c r="K887" s="195"/>
      <c r="L887" s="195"/>
      <c r="M887" s="195"/>
      <c r="N887" s="216"/>
      <c r="O887" s="195"/>
      <c r="P887" s="195"/>
      <c r="Q887" s="195"/>
      <c r="R887" s="195"/>
      <c r="S887" s="201"/>
    </row>
    <row r="888" spans="1:19" ht="15" hidden="1" x14ac:dyDescent="0.25">
      <c r="A888" s="172"/>
      <c r="B888" s="202" t="s">
        <v>1898</v>
      </c>
      <c r="C888" s="203" t="s">
        <v>1899</v>
      </c>
      <c r="D888" s="202" t="s">
        <v>1613</v>
      </c>
      <c r="E888" s="195"/>
      <c r="F888" s="204"/>
      <c r="G888" s="195"/>
      <c r="H888" s="195"/>
      <c r="I888" s="214"/>
      <c r="J888" s="214"/>
      <c r="K888" s="195"/>
      <c r="L888" s="195"/>
      <c r="M888" s="195"/>
      <c r="N888" s="216"/>
      <c r="O888" s="195"/>
      <c r="P888" s="195"/>
      <c r="Q888" s="195"/>
      <c r="R888" s="195"/>
      <c r="S888" s="201"/>
    </row>
    <row r="889" spans="1:19" ht="15" hidden="1" x14ac:dyDescent="0.25">
      <c r="A889" s="172"/>
      <c r="B889" s="202" t="s">
        <v>1900</v>
      </c>
      <c r="C889" s="203" t="s">
        <v>1901</v>
      </c>
      <c r="D889" s="202" t="s">
        <v>1611</v>
      </c>
      <c r="E889" s="195"/>
      <c r="F889" s="204"/>
      <c r="G889" s="195"/>
      <c r="H889" s="195"/>
      <c r="I889" s="214"/>
      <c r="J889" s="214"/>
      <c r="K889" s="195"/>
      <c r="L889" s="195"/>
      <c r="M889" s="195"/>
      <c r="N889" s="216"/>
      <c r="O889" s="195"/>
      <c r="P889" s="195"/>
      <c r="Q889" s="195"/>
      <c r="R889" s="195"/>
      <c r="S889" s="201"/>
    </row>
    <row r="890" spans="1:19" ht="15" hidden="1" x14ac:dyDescent="0.25">
      <c r="A890" s="172"/>
      <c r="B890" s="202" t="s">
        <v>1902</v>
      </c>
      <c r="C890" s="203" t="s">
        <v>1903</v>
      </c>
      <c r="D890" s="202" t="s">
        <v>1611</v>
      </c>
      <c r="E890" s="195"/>
      <c r="F890" s="204"/>
      <c r="G890" s="195"/>
      <c r="H890" s="195"/>
      <c r="I890" s="214"/>
      <c r="J890" s="214"/>
      <c r="K890" s="195"/>
      <c r="L890" s="195"/>
      <c r="M890" s="195"/>
      <c r="N890" s="216"/>
      <c r="O890" s="195"/>
      <c r="P890" s="195"/>
      <c r="Q890" s="195"/>
      <c r="R890" s="195"/>
      <c r="S890" s="201"/>
    </row>
    <row r="891" spans="1:19" ht="15" hidden="1" x14ac:dyDescent="0.25">
      <c r="A891" s="172"/>
      <c r="B891" s="202" t="s">
        <v>1904</v>
      </c>
      <c r="C891" s="203" t="s">
        <v>1905</v>
      </c>
      <c r="D891" s="202" t="s">
        <v>1611</v>
      </c>
      <c r="E891" s="195"/>
      <c r="F891" s="204"/>
      <c r="G891" s="195"/>
      <c r="H891" s="195"/>
      <c r="I891" s="214"/>
      <c r="J891" s="214"/>
      <c r="K891" s="195"/>
      <c r="L891" s="195"/>
      <c r="M891" s="195"/>
      <c r="N891" s="216"/>
      <c r="O891" s="195"/>
      <c r="P891" s="195"/>
      <c r="Q891" s="195"/>
      <c r="R891" s="195"/>
      <c r="S891" s="201"/>
    </row>
    <row r="892" spans="1:19" ht="15" hidden="1" x14ac:dyDescent="0.25">
      <c r="A892" s="172"/>
      <c r="B892" s="202" t="s">
        <v>1906</v>
      </c>
      <c r="C892" s="203" t="s">
        <v>1907</v>
      </c>
      <c r="D892" s="202" t="s">
        <v>1613</v>
      </c>
      <c r="E892" s="195"/>
      <c r="F892" s="204"/>
      <c r="G892" s="195"/>
      <c r="H892" s="195"/>
      <c r="I892" s="214"/>
      <c r="J892" s="214"/>
      <c r="K892" s="195"/>
      <c r="L892" s="195"/>
      <c r="M892" s="195"/>
      <c r="N892" s="216"/>
      <c r="O892" s="195"/>
      <c r="P892" s="195"/>
      <c r="Q892" s="195"/>
      <c r="R892" s="195"/>
      <c r="S892" s="201"/>
    </row>
    <row r="893" spans="1:19" ht="15" hidden="1" x14ac:dyDescent="0.25">
      <c r="A893" s="172"/>
      <c r="B893" s="202" t="s">
        <v>1908</v>
      </c>
      <c r="C893" s="203" t="s">
        <v>1909</v>
      </c>
      <c r="D893" s="202" t="s">
        <v>1611</v>
      </c>
      <c r="E893" s="195"/>
      <c r="F893" s="204"/>
      <c r="G893" s="195"/>
      <c r="H893" s="195"/>
      <c r="I893" s="214"/>
      <c r="J893" s="214"/>
      <c r="K893" s="195"/>
      <c r="L893" s="195"/>
      <c r="M893" s="195"/>
      <c r="N893" s="216"/>
      <c r="O893" s="195"/>
      <c r="P893" s="195"/>
      <c r="Q893" s="195"/>
      <c r="R893" s="195"/>
      <c r="S893" s="201"/>
    </row>
    <row r="894" spans="1:19" ht="15" hidden="1" x14ac:dyDescent="0.25">
      <c r="A894" s="172"/>
      <c r="B894" s="202" t="s">
        <v>1910</v>
      </c>
      <c r="C894" s="203" t="s">
        <v>1911</v>
      </c>
      <c r="D894" s="202" t="s">
        <v>1611</v>
      </c>
      <c r="E894" s="195"/>
      <c r="F894" s="204"/>
      <c r="G894" s="195"/>
      <c r="H894" s="195"/>
      <c r="I894" s="214"/>
      <c r="J894" s="214"/>
      <c r="K894" s="195"/>
      <c r="L894" s="195"/>
      <c r="M894" s="195"/>
      <c r="N894" s="216"/>
      <c r="O894" s="195"/>
      <c r="P894" s="195"/>
      <c r="Q894" s="195"/>
      <c r="R894" s="195"/>
      <c r="S894" s="201"/>
    </row>
    <row r="895" spans="1:19" ht="15" hidden="1" x14ac:dyDescent="0.25">
      <c r="A895" s="172"/>
      <c r="B895" s="202" t="s">
        <v>1912</v>
      </c>
      <c r="C895" s="203" t="s">
        <v>1913</v>
      </c>
      <c r="D895" s="202" t="s">
        <v>1611</v>
      </c>
      <c r="E895" s="195"/>
      <c r="F895" s="204"/>
      <c r="G895" s="195"/>
      <c r="H895" s="195"/>
      <c r="I895" s="214"/>
      <c r="J895" s="214"/>
      <c r="K895" s="195"/>
      <c r="L895" s="195"/>
      <c r="M895" s="195"/>
      <c r="N895" s="216"/>
      <c r="O895" s="195"/>
      <c r="P895" s="195"/>
      <c r="Q895" s="195"/>
      <c r="R895" s="195"/>
      <c r="S895" s="201"/>
    </row>
    <row r="896" spans="1:19" ht="15" hidden="1" x14ac:dyDescent="0.25">
      <c r="A896" s="172"/>
      <c r="B896" s="202" t="s">
        <v>1914</v>
      </c>
      <c r="C896" s="203" t="s">
        <v>1915</v>
      </c>
      <c r="D896" s="202" t="s">
        <v>1611</v>
      </c>
      <c r="E896" s="195"/>
      <c r="F896" s="204"/>
      <c r="G896" s="195"/>
      <c r="H896" s="195"/>
      <c r="I896" s="214"/>
      <c r="J896" s="214"/>
      <c r="K896" s="195"/>
      <c r="L896" s="195"/>
      <c r="M896" s="195"/>
      <c r="N896" s="216"/>
      <c r="O896" s="195"/>
      <c r="P896" s="195"/>
      <c r="Q896" s="195"/>
      <c r="R896" s="195"/>
      <c r="S896" s="201"/>
    </row>
    <row r="897" spans="1:19" ht="15" hidden="1" x14ac:dyDescent="0.25">
      <c r="A897" s="172"/>
      <c r="B897" s="202" t="s">
        <v>1916</v>
      </c>
      <c r="C897" s="203" t="s">
        <v>1917</v>
      </c>
      <c r="D897" s="202" t="s">
        <v>1611</v>
      </c>
      <c r="E897" s="195"/>
      <c r="F897" s="204"/>
      <c r="G897" s="195"/>
      <c r="H897" s="195"/>
      <c r="I897" s="214"/>
      <c r="J897" s="214"/>
      <c r="K897" s="195"/>
      <c r="L897" s="195"/>
      <c r="M897" s="195"/>
      <c r="N897" s="216"/>
      <c r="O897" s="195"/>
      <c r="P897" s="195"/>
      <c r="Q897" s="195"/>
      <c r="R897" s="195"/>
      <c r="S897" s="201"/>
    </row>
    <row r="898" spans="1:19" ht="15" hidden="1" x14ac:dyDescent="0.25">
      <c r="A898" s="172"/>
      <c r="B898" s="202" t="s">
        <v>1918</v>
      </c>
      <c r="C898" s="203" t="s">
        <v>1919</v>
      </c>
      <c r="D898" s="202" t="s">
        <v>1611</v>
      </c>
      <c r="E898" s="195"/>
      <c r="F898" s="204"/>
      <c r="G898" s="195"/>
      <c r="H898" s="195"/>
      <c r="I898" s="214"/>
      <c r="J898" s="214"/>
      <c r="K898" s="195"/>
      <c r="L898" s="195"/>
      <c r="M898" s="195"/>
      <c r="N898" s="216"/>
      <c r="O898" s="195"/>
      <c r="P898" s="195"/>
      <c r="Q898" s="195"/>
      <c r="R898" s="195"/>
      <c r="S898" s="201"/>
    </row>
    <row r="899" spans="1:19" ht="15" hidden="1" x14ac:dyDescent="0.25">
      <c r="A899" s="172"/>
      <c r="B899" s="202" t="s">
        <v>1920</v>
      </c>
      <c r="C899" s="203" t="s">
        <v>1921</v>
      </c>
      <c r="D899" s="202" t="s">
        <v>1611</v>
      </c>
      <c r="E899" s="195"/>
      <c r="F899" s="204"/>
      <c r="G899" s="195"/>
      <c r="H899" s="195"/>
      <c r="I899" s="214"/>
      <c r="J899" s="214"/>
      <c r="K899" s="195"/>
      <c r="L899" s="195"/>
      <c r="M899" s="195"/>
      <c r="N899" s="216"/>
      <c r="O899" s="195"/>
      <c r="P899" s="195"/>
      <c r="Q899" s="195"/>
      <c r="R899" s="195"/>
      <c r="S899" s="201"/>
    </row>
    <row r="900" spans="1:19" ht="15" hidden="1" x14ac:dyDescent="0.25">
      <c r="A900" s="172"/>
      <c r="B900" s="202" t="s">
        <v>1922</v>
      </c>
      <c r="C900" s="203" t="s">
        <v>1923</v>
      </c>
      <c r="D900" s="202" t="s">
        <v>1611</v>
      </c>
      <c r="E900" s="195"/>
      <c r="F900" s="204"/>
      <c r="G900" s="195"/>
      <c r="H900" s="195"/>
      <c r="I900" s="214"/>
      <c r="J900" s="214"/>
      <c r="K900" s="195"/>
      <c r="L900" s="195"/>
      <c r="M900" s="195"/>
      <c r="N900" s="216"/>
      <c r="O900" s="195"/>
      <c r="P900" s="195"/>
      <c r="Q900" s="195"/>
      <c r="R900" s="195"/>
      <c r="S900" s="201"/>
    </row>
    <row r="901" spans="1:19" ht="15" hidden="1" x14ac:dyDescent="0.25">
      <c r="A901" s="172"/>
      <c r="B901" s="202" t="s">
        <v>1924</v>
      </c>
      <c r="C901" s="203" t="s">
        <v>1925</v>
      </c>
      <c r="D901" s="202" t="s">
        <v>1611</v>
      </c>
      <c r="E901" s="195"/>
      <c r="F901" s="204"/>
      <c r="G901" s="195"/>
      <c r="H901" s="195"/>
      <c r="I901" s="214"/>
      <c r="J901" s="214"/>
      <c r="K901" s="195"/>
      <c r="L901" s="195"/>
      <c r="M901" s="195"/>
      <c r="N901" s="216"/>
      <c r="O901" s="195"/>
      <c r="P901" s="195"/>
      <c r="Q901" s="195"/>
      <c r="R901" s="195"/>
      <c r="S901" s="201"/>
    </row>
    <row r="902" spans="1:19" ht="15" hidden="1" x14ac:dyDescent="0.25">
      <c r="A902" s="172"/>
      <c r="B902" s="202" t="s">
        <v>1926</v>
      </c>
      <c r="C902" s="203" t="s">
        <v>1927</v>
      </c>
      <c r="D902" s="202" t="s">
        <v>1611</v>
      </c>
      <c r="E902" s="195"/>
      <c r="F902" s="204"/>
      <c r="G902" s="195"/>
      <c r="H902" s="195"/>
      <c r="I902" s="214"/>
      <c r="J902" s="214"/>
      <c r="K902" s="195"/>
      <c r="L902" s="195"/>
      <c r="M902" s="195"/>
      <c r="N902" s="216"/>
      <c r="O902" s="195"/>
      <c r="P902" s="195"/>
      <c r="Q902" s="195"/>
      <c r="R902" s="195"/>
      <c r="S902" s="201"/>
    </row>
    <row r="903" spans="1:19" ht="15" hidden="1" x14ac:dyDescent="0.25">
      <c r="A903" s="172"/>
      <c r="B903" s="202" t="s">
        <v>1928</v>
      </c>
      <c r="C903" s="203" t="s">
        <v>1929</v>
      </c>
      <c r="D903" s="202" t="s">
        <v>1611</v>
      </c>
      <c r="E903" s="195"/>
      <c r="F903" s="204"/>
      <c r="G903" s="195"/>
      <c r="H903" s="195"/>
      <c r="I903" s="214"/>
      <c r="J903" s="214"/>
      <c r="K903" s="195"/>
      <c r="L903" s="195"/>
      <c r="M903" s="195"/>
      <c r="N903" s="216"/>
      <c r="O903" s="195"/>
      <c r="P903" s="195"/>
      <c r="Q903" s="195"/>
      <c r="R903" s="195"/>
      <c r="S903" s="201"/>
    </row>
    <row r="904" spans="1:19" ht="15" hidden="1" x14ac:dyDescent="0.25">
      <c r="A904" s="172"/>
      <c r="B904" s="202" t="s">
        <v>1930</v>
      </c>
      <c r="C904" s="203" t="s">
        <v>1931</v>
      </c>
      <c r="D904" s="202" t="s">
        <v>1613</v>
      </c>
      <c r="E904" s="195"/>
      <c r="F904" s="204"/>
      <c r="G904" s="195"/>
      <c r="H904" s="195"/>
      <c r="I904" s="214"/>
      <c r="J904" s="214"/>
      <c r="K904" s="195"/>
      <c r="L904" s="195"/>
      <c r="M904" s="195"/>
      <c r="N904" s="216"/>
      <c r="O904" s="195"/>
      <c r="P904" s="195"/>
      <c r="Q904" s="195"/>
      <c r="R904" s="195"/>
      <c r="S904" s="201"/>
    </row>
    <row r="905" spans="1:19" ht="15" hidden="1" x14ac:dyDescent="0.25">
      <c r="A905" s="172"/>
      <c r="B905" s="202" t="s">
        <v>1932</v>
      </c>
      <c r="C905" s="203" t="s">
        <v>1933</v>
      </c>
      <c r="D905" s="202" t="s">
        <v>1611</v>
      </c>
      <c r="E905" s="195"/>
      <c r="F905" s="204"/>
      <c r="G905" s="195"/>
      <c r="H905" s="195"/>
      <c r="I905" s="214"/>
      <c r="J905" s="214"/>
      <c r="K905" s="195"/>
      <c r="L905" s="195"/>
      <c r="M905" s="195"/>
      <c r="N905" s="216"/>
      <c r="O905" s="195"/>
      <c r="P905" s="195"/>
      <c r="Q905" s="195"/>
      <c r="R905" s="195"/>
      <c r="S905" s="201"/>
    </row>
    <row r="906" spans="1:19" ht="15" hidden="1" x14ac:dyDescent="0.25">
      <c r="A906" s="172"/>
      <c r="B906" s="202" t="s">
        <v>1934</v>
      </c>
      <c r="C906" s="203" t="s">
        <v>1935</v>
      </c>
      <c r="D906" s="202" t="s">
        <v>1613</v>
      </c>
      <c r="E906" s="195"/>
      <c r="F906" s="204"/>
      <c r="G906" s="195"/>
      <c r="H906" s="195"/>
      <c r="I906" s="214"/>
      <c r="J906" s="214"/>
      <c r="K906" s="195"/>
      <c r="L906" s="195"/>
      <c r="M906" s="195"/>
      <c r="N906" s="216"/>
      <c r="O906" s="195"/>
      <c r="P906" s="195"/>
      <c r="Q906" s="195"/>
      <c r="R906" s="195"/>
      <c r="S906" s="201"/>
    </row>
    <row r="907" spans="1:19" ht="15" hidden="1" x14ac:dyDescent="0.25">
      <c r="A907" s="172"/>
      <c r="B907" s="202" t="s">
        <v>1936</v>
      </c>
      <c r="C907" s="203" t="s">
        <v>1937</v>
      </c>
      <c r="D907" s="202" t="s">
        <v>1611</v>
      </c>
      <c r="E907" s="195"/>
      <c r="F907" s="204"/>
      <c r="G907" s="195"/>
      <c r="H907" s="195"/>
      <c r="I907" s="214"/>
      <c r="J907" s="214"/>
      <c r="K907" s="195"/>
      <c r="L907" s="195"/>
      <c r="M907" s="195"/>
      <c r="N907" s="216"/>
      <c r="O907" s="195"/>
      <c r="P907" s="195"/>
      <c r="Q907" s="195"/>
      <c r="R907" s="195"/>
      <c r="S907" s="201"/>
    </row>
    <row r="908" spans="1:19" ht="15" hidden="1" x14ac:dyDescent="0.25">
      <c r="A908" s="172"/>
      <c r="B908" s="202" t="s">
        <v>1938</v>
      </c>
      <c r="C908" s="203" t="s">
        <v>1939</v>
      </c>
      <c r="D908" s="202" t="s">
        <v>1613</v>
      </c>
      <c r="E908" s="195"/>
      <c r="F908" s="204"/>
      <c r="G908" s="195"/>
      <c r="H908" s="195"/>
      <c r="I908" s="214"/>
      <c r="J908" s="214"/>
      <c r="K908" s="195"/>
      <c r="L908" s="195"/>
      <c r="M908" s="195"/>
      <c r="N908" s="216"/>
      <c r="O908" s="195"/>
      <c r="P908" s="195"/>
      <c r="Q908" s="195"/>
      <c r="R908" s="195"/>
      <c r="S908" s="201"/>
    </row>
    <row r="909" spans="1:19" ht="15" hidden="1" x14ac:dyDescent="0.25">
      <c r="A909" s="172"/>
      <c r="B909" s="202" t="s">
        <v>1940</v>
      </c>
      <c r="C909" s="203" t="s">
        <v>1941</v>
      </c>
      <c r="D909" s="202" t="s">
        <v>1611</v>
      </c>
      <c r="E909" s="195"/>
      <c r="F909" s="204"/>
      <c r="G909" s="195"/>
      <c r="H909" s="195"/>
      <c r="I909" s="214"/>
      <c r="J909" s="214"/>
      <c r="K909" s="195"/>
      <c r="L909" s="195"/>
      <c r="M909" s="195"/>
      <c r="N909" s="216"/>
      <c r="O909" s="195"/>
      <c r="P909" s="195"/>
      <c r="Q909" s="195"/>
      <c r="R909" s="195"/>
      <c r="S909" s="201"/>
    </row>
    <row r="910" spans="1:19" ht="15" hidden="1" x14ac:dyDescent="0.25">
      <c r="A910" s="172"/>
      <c r="B910" s="202" t="s">
        <v>1942</v>
      </c>
      <c r="C910" s="203" t="s">
        <v>1943</v>
      </c>
      <c r="D910" s="202" t="s">
        <v>1613</v>
      </c>
      <c r="E910" s="195"/>
      <c r="F910" s="204"/>
      <c r="G910" s="195"/>
      <c r="H910" s="195"/>
      <c r="I910" s="214"/>
      <c r="J910" s="214"/>
      <c r="K910" s="195"/>
      <c r="L910" s="195"/>
      <c r="M910" s="195"/>
      <c r="N910" s="216"/>
      <c r="O910" s="195"/>
      <c r="P910" s="195"/>
      <c r="Q910" s="195"/>
      <c r="R910" s="195"/>
      <c r="S910" s="201"/>
    </row>
    <row r="911" spans="1:19" ht="15" hidden="1" x14ac:dyDescent="0.25">
      <c r="A911" s="172"/>
      <c r="B911" s="202" t="s">
        <v>1944</v>
      </c>
      <c r="C911" s="203" t="s">
        <v>1945</v>
      </c>
      <c r="D911" s="202" t="s">
        <v>1611</v>
      </c>
      <c r="E911" s="195"/>
      <c r="F911" s="204"/>
      <c r="G911" s="195"/>
      <c r="H911" s="195"/>
      <c r="I911" s="214"/>
      <c r="J911" s="214"/>
      <c r="K911" s="195"/>
      <c r="L911" s="195"/>
      <c r="M911" s="195"/>
      <c r="N911" s="216"/>
      <c r="O911" s="195"/>
      <c r="P911" s="195"/>
      <c r="Q911" s="195"/>
      <c r="R911" s="195"/>
      <c r="S911" s="201"/>
    </row>
    <row r="912" spans="1:19" ht="15" hidden="1" x14ac:dyDescent="0.25">
      <c r="A912" s="172"/>
      <c r="B912" s="202" t="s">
        <v>1946</v>
      </c>
      <c r="C912" s="203" t="s">
        <v>1947</v>
      </c>
      <c r="D912" s="202" t="s">
        <v>1611</v>
      </c>
      <c r="E912" s="195"/>
      <c r="F912" s="204"/>
      <c r="G912" s="195"/>
      <c r="H912" s="195"/>
      <c r="I912" s="214"/>
      <c r="J912" s="214"/>
      <c r="K912" s="195"/>
      <c r="L912" s="195"/>
      <c r="M912" s="195"/>
      <c r="N912" s="216"/>
      <c r="O912" s="195"/>
      <c r="P912" s="195"/>
      <c r="Q912" s="195"/>
      <c r="R912" s="195"/>
      <c r="S912" s="201"/>
    </row>
    <row r="913" spans="1:19" ht="15" hidden="1" x14ac:dyDescent="0.25">
      <c r="A913" s="172"/>
      <c r="B913" s="202" t="s">
        <v>1948</v>
      </c>
      <c r="C913" s="203" t="s">
        <v>1949</v>
      </c>
      <c r="D913" s="202" t="s">
        <v>1611</v>
      </c>
      <c r="E913" s="195"/>
      <c r="F913" s="204"/>
      <c r="G913" s="195"/>
      <c r="H913" s="195"/>
      <c r="I913" s="214"/>
      <c r="J913" s="214"/>
      <c r="K913" s="195"/>
      <c r="L913" s="195"/>
      <c r="M913" s="195"/>
      <c r="N913" s="216"/>
      <c r="O913" s="195"/>
      <c r="P913" s="195"/>
      <c r="Q913" s="195"/>
      <c r="R913" s="195"/>
      <c r="S913" s="201"/>
    </row>
    <row r="914" spans="1:19" ht="15" hidden="1" x14ac:dyDescent="0.25">
      <c r="A914" s="172"/>
      <c r="B914" s="202" t="s">
        <v>1950</v>
      </c>
      <c r="C914" s="203" t="s">
        <v>1951</v>
      </c>
      <c r="D914" s="202" t="s">
        <v>1611</v>
      </c>
      <c r="E914" s="195"/>
      <c r="F914" s="204"/>
      <c r="G914" s="195"/>
      <c r="H914" s="195"/>
      <c r="I914" s="214"/>
      <c r="J914" s="214"/>
      <c r="K914" s="195"/>
      <c r="L914" s="195"/>
      <c r="M914" s="195"/>
      <c r="N914" s="216"/>
      <c r="O914" s="195"/>
      <c r="P914" s="195"/>
      <c r="Q914" s="195"/>
      <c r="R914" s="195"/>
      <c r="S914" s="201"/>
    </row>
    <row r="915" spans="1:19" ht="15" hidden="1" x14ac:dyDescent="0.25">
      <c r="A915" s="172"/>
      <c r="B915" s="202" t="s">
        <v>1952</v>
      </c>
      <c r="C915" s="203" t="s">
        <v>1717</v>
      </c>
      <c r="D915" s="202" t="s">
        <v>1611</v>
      </c>
      <c r="E915" s="195"/>
      <c r="F915" s="204"/>
      <c r="G915" s="195"/>
      <c r="H915" s="195"/>
      <c r="I915" s="214"/>
      <c r="J915" s="214"/>
      <c r="K915" s="195"/>
      <c r="L915" s="195"/>
      <c r="M915" s="195"/>
      <c r="N915" s="216"/>
      <c r="O915" s="195"/>
      <c r="P915" s="195"/>
      <c r="Q915" s="195"/>
      <c r="R915" s="195"/>
      <c r="S915" s="201"/>
    </row>
    <row r="916" spans="1:19" ht="15" hidden="1" x14ac:dyDescent="0.25">
      <c r="A916" s="172"/>
      <c r="B916" s="202" t="s">
        <v>1953</v>
      </c>
      <c r="C916" s="203" t="s">
        <v>1717</v>
      </c>
      <c r="D916" s="202" t="s">
        <v>1613</v>
      </c>
      <c r="E916" s="195"/>
      <c r="F916" s="204"/>
      <c r="G916" s="195"/>
      <c r="H916" s="195"/>
      <c r="I916" s="214"/>
      <c r="J916" s="214"/>
      <c r="K916" s="195"/>
      <c r="L916" s="195"/>
      <c r="M916" s="195"/>
      <c r="N916" s="216"/>
      <c r="O916" s="195"/>
      <c r="P916" s="195"/>
      <c r="Q916" s="195"/>
      <c r="R916" s="195"/>
      <c r="S916" s="201"/>
    </row>
    <row r="917" spans="1:19" ht="15" hidden="1" x14ac:dyDescent="0.25">
      <c r="A917" s="172"/>
      <c r="B917" s="202" t="s">
        <v>1954</v>
      </c>
      <c r="C917" s="203" t="s">
        <v>1720</v>
      </c>
      <c r="D917" s="202" t="s">
        <v>1611</v>
      </c>
      <c r="E917" s="195"/>
      <c r="F917" s="204"/>
      <c r="G917" s="195"/>
      <c r="H917" s="195"/>
      <c r="I917" s="214"/>
      <c r="J917" s="214"/>
      <c r="K917" s="195"/>
      <c r="L917" s="195"/>
      <c r="M917" s="195"/>
      <c r="N917" s="216"/>
      <c r="O917" s="195"/>
      <c r="P917" s="195"/>
      <c r="Q917" s="195"/>
      <c r="R917" s="195"/>
      <c r="S917" s="201"/>
    </row>
    <row r="918" spans="1:19" ht="15" hidden="1" x14ac:dyDescent="0.25">
      <c r="A918" s="172"/>
      <c r="B918" s="202" t="s">
        <v>1955</v>
      </c>
      <c r="C918" s="203" t="s">
        <v>1720</v>
      </c>
      <c r="D918" s="202" t="s">
        <v>1613</v>
      </c>
      <c r="E918" s="195"/>
      <c r="F918" s="204"/>
      <c r="G918" s="195"/>
      <c r="H918" s="195"/>
      <c r="I918" s="214"/>
      <c r="J918" s="214"/>
      <c r="K918" s="195"/>
      <c r="L918" s="195"/>
      <c r="M918" s="195"/>
      <c r="N918" s="216"/>
      <c r="O918" s="195"/>
      <c r="P918" s="195"/>
      <c r="Q918" s="195"/>
      <c r="R918" s="195"/>
      <c r="S918" s="201"/>
    </row>
    <row r="919" spans="1:19" ht="15" hidden="1" x14ac:dyDescent="0.25">
      <c r="A919" s="172"/>
      <c r="B919" s="202" t="s">
        <v>1956</v>
      </c>
      <c r="C919" s="203" t="s">
        <v>1957</v>
      </c>
      <c r="D919" s="202" t="s">
        <v>1611</v>
      </c>
      <c r="E919" s="195"/>
      <c r="F919" s="204"/>
      <c r="G919" s="195"/>
      <c r="H919" s="195"/>
      <c r="I919" s="214"/>
      <c r="J919" s="214"/>
      <c r="K919" s="195"/>
      <c r="L919" s="195"/>
      <c r="M919" s="195"/>
      <c r="N919" s="216"/>
      <c r="O919" s="195"/>
      <c r="P919" s="195"/>
      <c r="Q919" s="195"/>
      <c r="R919" s="195"/>
      <c r="S919" s="201"/>
    </row>
    <row r="920" spans="1:19" ht="15" hidden="1" x14ac:dyDescent="0.25">
      <c r="A920" s="172"/>
      <c r="B920" s="202" t="s">
        <v>1958</v>
      </c>
      <c r="C920" s="203" t="s">
        <v>1959</v>
      </c>
      <c r="D920" s="202" t="s">
        <v>1613</v>
      </c>
      <c r="E920" s="195"/>
      <c r="F920" s="204"/>
      <c r="G920" s="195"/>
      <c r="H920" s="195"/>
      <c r="I920" s="214"/>
      <c r="J920" s="214"/>
      <c r="K920" s="195"/>
      <c r="L920" s="195"/>
      <c r="M920" s="195"/>
      <c r="N920" s="216"/>
      <c r="O920" s="195"/>
      <c r="P920" s="195"/>
      <c r="Q920" s="195"/>
      <c r="R920" s="195"/>
      <c r="S920" s="201"/>
    </row>
    <row r="921" spans="1:19" ht="15" hidden="1" x14ac:dyDescent="0.25">
      <c r="A921" s="172"/>
      <c r="B921" s="202" t="s">
        <v>1960</v>
      </c>
      <c r="C921" s="203" t="s">
        <v>1961</v>
      </c>
      <c r="D921" s="202" t="s">
        <v>1611</v>
      </c>
      <c r="E921" s="195"/>
      <c r="F921" s="204"/>
      <c r="G921" s="195"/>
      <c r="H921" s="195"/>
      <c r="I921" s="214"/>
      <c r="J921" s="214"/>
      <c r="K921" s="195"/>
      <c r="L921" s="195"/>
      <c r="M921" s="195"/>
      <c r="N921" s="216"/>
      <c r="O921" s="195"/>
      <c r="P921" s="195"/>
      <c r="Q921" s="195"/>
      <c r="R921" s="195"/>
      <c r="S921" s="201"/>
    </row>
    <row r="922" spans="1:19" ht="15" hidden="1" x14ac:dyDescent="0.25">
      <c r="A922" s="172"/>
      <c r="B922" s="202" t="s">
        <v>1962</v>
      </c>
      <c r="C922" s="203" t="s">
        <v>1963</v>
      </c>
      <c r="D922" s="202" t="s">
        <v>1613</v>
      </c>
      <c r="E922" s="195"/>
      <c r="F922" s="204"/>
      <c r="G922" s="195"/>
      <c r="H922" s="195"/>
      <c r="I922" s="214"/>
      <c r="J922" s="214"/>
      <c r="K922" s="195"/>
      <c r="L922" s="195"/>
      <c r="M922" s="195"/>
      <c r="N922" s="216"/>
      <c r="O922" s="195"/>
      <c r="P922" s="195"/>
      <c r="Q922" s="195"/>
      <c r="R922" s="195"/>
      <c r="S922" s="201"/>
    </row>
    <row r="923" spans="1:19" ht="15" hidden="1" x14ac:dyDescent="0.25">
      <c r="A923" s="172"/>
      <c r="B923" s="202" t="s">
        <v>1964</v>
      </c>
      <c r="C923" s="203" t="s">
        <v>1965</v>
      </c>
      <c r="D923" s="202" t="s">
        <v>1611</v>
      </c>
      <c r="E923" s="195"/>
      <c r="F923" s="204"/>
      <c r="G923" s="195"/>
      <c r="H923" s="195"/>
      <c r="I923" s="214"/>
      <c r="J923" s="214"/>
      <c r="K923" s="195"/>
      <c r="L923" s="195"/>
      <c r="M923" s="195"/>
      <c r="N923" s="216"/>
      <c r="O923" s="195"/>
      <c r="P923" s="195"/>
      <c r="Q923" s="195"/>
      <c r="R923" s="195"/>
      <c r="S923" s="201"/>
    </row>
    <row r="924" spans="1:19" ht="15" hidden="1" x14ac:dyDescent="0.25">
      <c r="A924" s="172"/>
      <c r="B924" s="202" t="s">
        <v>1966</v>
      </c>
      <c r="C924" s="203" t="s">
        <v>1967</v>
      </c>
      <c r="D924" s="202" t="s">
        <v>1611</v>
      </c>
      <c r="E924" s="195"/>
      <c r="F924" s="204"/>
      <c r="G924" s="195"/>
      <c r="H924" s="195"/>
      <c r="I924" s="214"/>
      <c r="J924" s="214"/>
      <c r="K924" s="195"/>
      <c r="L924" s="195"/>
      <c r="M924" s="195"/>
      <c r="N924" s="216"/>
      <c r="O924" s="195"/>
      <c r="P924" s="195"/>
      <c r="Q924" s="195"/>
      <c r="R924" s="195"/>
      <c r="S924" s="201"/>
    </row>
    <row r="925" spans="1:19" ht="15" hidden="1" x14ac:dyDescent="0.25">
      <c r="A925" s="172"/>
      <c r="B925" s="202" t="s">
        <v>1968</v>
      </c>
      <c r="C925" s="203" t="s">
        <v>1969</v>
      </c>
      <c r="D925" s="202" t="s">
        <v>1611</v>
      </c>
      <c r="E925" s="195"/>
      <c r="F925" s="204"/>
      <c r="G925" s="195"/>
      <c r="H925" s="195"/>
      <c r="I925" s="214"/>
      <c r="J925" s="214"/>
      <c r="K925" s="195"/>
      <c r="L925" s="195"/>
      <c r="M925" s="195"/>
      <c r="N925" s="216"/>
      <c r="O925" s="195"/>
      <c r="P925" s="195"/>
      <c r="Q925" s="195"/>
      <c r="R925" s="195"/>
      <c r="S925" s="201"/>
    </row>
    <row r="926" spans="1:19" ht="15" hidden="1" x14ac:dyDescent="0.25">
      <c r="A926" s="172"/>
      <c r="B926" s="202" t="s">
        <v>1970</v>
      </c>
      <c r="C926" s="203" t="s">
        <v>1971</v>
      </c>
      <c r="D926" s="202" t="s">
        <v>1611</v>
      </c>
      <c r="E926" s="195"/>
      <c r="F926" s="204"/>
      <c r="G926" s="195"/>
      <c r="H926" s="195"/>
      <c r="I926" s="214"/>
      <c r="J926" s="214"/>
      <c r="K926" s="195"/>
      <c r="L926" s="195"/>
      <c r="M926" s="195"/>
      <c r="N926" s="216"/>
      <c r="O926" s="195"/>
      <c r="P926" s="195"/>
      <c r="Q926" s="195"/>
      <c r="R926" s="195"/>
      <c r="S926" s="201"/>
    </row>
    <row r="927" spans="1:19" ht="15" hidden="1" x14ac:dyDescent="0.25">
      <c r="A927" s="172"/>
      <c r="B927" s="202" t="s">
        <v>1972</v>
      </c>
      <c r="C927" s="203" t="s">
        <v>1973</v>
      </c>
      <c r="D927" s="202" t="s">
        <v>1611</v>
      </c>
      <c r="E927" s="195"/>
      <c r="F927" s="204"/>
      <c r="G927" s="195"/>
      <c r="H927" s="195"/>
      <c r="I927" s="214"/>
      <c r="J927" s="214"/>
      <c r="K927" s="195"/>
      <c r="L927" s="195"/>
      <c r="M927" s="195"/>
      <c r="N927" s="216"/>
      <c r="O927" s="195"/>
      <c r="P927" s="195"/>
      <c r="Q927" s="195"/>
      <c r="R927" s="195"/>
      <c r="S927" s="201"/>
    </row>
    <row r="928" spans="1:19" ht="15" hidden="1" x14ac:dyDescent="0.25">
      <c r="A928" s="172"/>
      <c r="B928" s="202" t="s">
        <v>1974</v>
      </c>
      <c r="C928" s="203" t="s">
        <v>1975</v>
      </c>
      <c r="D928" s="202" t="s">
        <v>1611</v>
      </c>
      <c r="E928" s="195"/>
      <c r="F928" s="204"/>
      <c r="G928" s="195"/>
      <c r="H928" s="195"/>
      <c r="I928" s="214"/>
      <c r="J928" s="214"/>
      <c r="K928" s="195"/>
      <c r="L928" s="195"/>
      <c r="M928" s="195"/>
      <c r="N928" s="216"/>
      <c r="O928" s="195"/>
      <c r="P928" s="195"/>
      <c r="Q928" s="195"/>
      <c r="R928" s="195"/>
      <c r="S928" s="201"/>
    </row>
    <row r="929" spans="1:19" ht="15" hidden="1" x14ac:dyDescent="0.25">
      <c r="A929" s="172"/>
      <c r="B929" s="202" t="s">
        <v>1976</v>
      </c>
      <c r="C929" s="203" t="s">
        <v>1977</v>
      </c>
      <c r="D929" s="202" t="s">
        <v>1613</v>
      </c>
      <c r="E929" s="195"/>
      <c r="F929" s="204"/>
      <c r="G929" s="195"/>
      <c r="H929" s="195"/>
      <c r="I929" s="214"/>
      <c r="J929" s="214"/>
      <c r="K929" s="195"/>
      <c r="L929" s="195"/>
      <c r="M929" s="195"/>
      <c r="N929" s="216"/>
      <c r="O929" s="195"/>
      <c r="P929" s="195"/>
      <c r="Q929" s="195"/>
      <c r="R929" s="195"/>
      <c r="S929" s="201"/>
    </row>
    <row r="930" spans="1:19" ht="15" hidden="1" x14ac:dyDescent="0.25">
      <c r="A930" s="172"/>
      <c r="B930" s="202" t="s">
        <v>1978</v>
      </c>
      <c r="C930" s="203" t="s">
        <v>1979</v>
      </c>
      <c r="D930" s="202" t="s">
        <v>1611</v>
      </c>
      <c r="E930" s="195"/>
      <c r="F930" s="204"/>
      <c r="G930" s="195"/>
      <c r="H930" s="195"/>
      <c r="I930" s="214"/>
      <c r="J930" s="214"/>
      <c r="K930" s="195"/>
      <c r="L930" s="195"/>
      <c r="M930" s="195"/>
      <c r="N930" s="216"/>
      <c r="O930" s="195"/>
      <c r="P930" s="195"/>
      <c r="Q930" s="195"/>
      <c r="R930" s="195"/>
      <c r="S930" s="201"/>
    </row>
    <row r="931" spans="1:19" ht="15" hidden="1" x14ac:dyDescent="0.25">
      <c r="A931" s="172"/>
      <c r="B931" s="202" t="s">
        <v>1980</v>
      </c>
      <c r="C931" s="203" t="s">
        <v>1981</v>
      </c>
      <c r="D931" s="202" t="s">
        <v>1611</v>
      </c>
      <c r="E931" s="195"/>
      <c r="F931" s="204"/>
      <c r="G931" s="195"/>
      <c r="H931" s="195"/>
      <c r="I931" s="214"/>
      <c r="J931" s="214"/>
      <c r="K931" s="195"/>
      <c r="L931" s="195"/>
      <c r="M931" s="195"/>
      <c r="N931" s="216"/>
      <c r="O931" s="195"/>
      <c r="P931" s="195"/>
      <c r="Q931" s="195"/>
      <c r="R931" s="195"/>
      <c r="S931" s="201"/>
    </row>
    <row r="932" spans="1:19" ht="15" hidden="1" x14ac:dyDescent="0.25">
      <c r="A932" s="172"/>
      <c r="B932" s="202" t="s">
        <v>1982</v>
      </c>
      <c r="C932" s="203" t="s">
        <v>1983</v>
      </c>
      <c r="D932" s="202" t="s">
        <v>1611</v>
      </c>
      <c r="E932" s="195"/>
      <c r="F932" s="204"/>
      <c r="G932" s="195"/>
      <c r="H932" s="195"/>
      <c r="I932" s="214"/>
      <c r="J932" s="214"/>
      <c r="K932" s="195"/>
      <c r="L932" s="195"/>
      <c r="M932" s="195"/>
      <c r="N932" s="216"/>
      <c r="O932" s="195"/>
      <c r="P932" s="195"/>
      <c r="Q932" s="195"/>
      <c r="R932" s="195"/>
      <c r="S932" s="201"/>
    </row>
    <row r="933" spans="1:19" ht="15" hidden="1" x14ac:dyDescent="0.25">
      <c r="A933" s="172"/>
      <c r="B933" s="202" t="s">
        <v>1984</v>
      </c>
      <c r="C933" s="203" t="s">
        <v>1985</v>
      </c>
      <c r="D933" s="202" t="s">
        <v>1613</v>
      </c>
      <c r="E933" s="195"/>
      <c r="F933" s="204"/>
      <c r="G933" s="195"/>
      <c r="H933" s="195"/>
      <c r="I933" s="214"/>
      <c r="J933" s="214"/>
      <c r="K933" s="195"/>
      <c r="L933" s="195"/>
      <c r="M933" s="195"/>
      <c r="N933" s="216"/>
      <c r="O933" s="195"/>
      <c r="P933" s="195"/>
      <c r="Q933" s="195"/>
      <c r="R933" s="195"/>
      <c r="S933" s="201"/>
    </row>
    <row r="934" spans="1:19" ht="15" hidden="1" x14ac:dyDescent="0.25">
      <c r="A934" s="172"/>
      <c r="B934" s="202" t="s">
        <v>1986</v>
      </c>
      <c r="C934" s="203" t="s">
        <v>1987</v>
      </c>
      <c r="D934" s="202" t="s">
        <v>1611</v>
      </c>
      <c r="E934" s="195"/>
      <c r="F934" s="204"/>
      <c r="G934" s="195"/>
      <c r="H934" s="195"/>
      <c r="I934" s="214"/>
      <c r="J934" s="214"/>
      <c r="K934" s="195"/>
      <c r="L934" s="195"/>
      <c r="M934" s="195"/>
      <c r="N934" s="216"/>
      <c r="O934" s="195"/>
      <c r="P934" s="195"/>
      <c r="Q934" s="195"/>
      <c r="R934" s="195"/>
      <c r="S934" s="201"/>
    </row>
    <row r="935" spans="1:19" ht="15" hidden="1" x14ac:dyDescent="0.25">
      <c r="A935" s="172"/>
      <c r="B935" s="202" t="s">
        <v>1988</v>
      </c>
      <c r="C935" s="203" t="s">
        <v>1989</v>
      </c>
      <c r="D935" s="202" t="s">
        <v>1611</v>
      </c>
      <c r="E935" s="195"/>
      <c r="F935" s="204"/>
      <c r="G935" s="195"/>
      <c r="H935" s="195"/>
      <c r="I935" s="214"/>
      <c r="J935" s="214"/>
      <c r="K935" s="195"/>
      <c r="L935" s="195"/>
      <c r="M935" s="195"/>
      <c r="N935" s="216"/>
      <c r="O935" s="195"/>
      <c r="P935" s="195"/>
      <c r="Q935" s="195"/>
      <c r="R935" s="195"/>
      <c r="S935" s="201"/>
    </row>
    <row r="936" spans="1:19" ht="15" hidden="1" x14ac:dyDescent="0.25">
      <c r="A936" s="172"/>
      <c r="B936" s="202" t="s">
        <v>1990</v>
      </c>
      <c r="C936" s="203" t="s">
        <v>1991</v>
      </c>
      <c r="D936" s="202" t="s">
        <v>1611</v>
      </c>
      <c r="E936" s="195"/>
      <c r="F936" s="204"/>
      <c r="G936" s="195"/>
      <c r="H936" s="195"/>
      <c r="I936" s="214"/>
      <c r="J936" s="214"/>
      <c r="K936" s="195"/>
      <c r="L936" s="195"/>
      <c r="M936" s="195"/>
      <c r="N936" s="216"/>
      <c r="O936" s="195"/>
      <c r="P936" s="195"/>
      <c r="Q936" s="195"/>
      <c r="R936" s="195"/>
      <c r="S936" s="201"/>
    </row>
    <row r="937" spans="1:19" ht="15" hidden="1" x14ac:dyDescent="0.25">
      <c r="A937" s="172"/>
      <c r="B937" s="202" t="s">
        <v>1992</v>
      </c>
      <c r="C937" s="203" t="s">
        <v>1993</v>
      </c>
      <c r="D937" s="202" t="s">
        <v>1611</v>
      </c>
      <c r="E937" s="195"/>
      <c r="F937" s="204"/>
      <c r="G937" s="195"/>
      <c r="H937" s="195"/>
      <c r="I937" s="214"/>
      <c r="J937" s="214"/>
      <c r="K937" s="195"/>
      <c r="L937" s="195"/>
      <c r="M937" s="195"/>
      <c r="N937" s="216"/>
      <c r="O937" s="195"/>
      <c r="P937" s="195"/>
      <c r="Q937" s="195"/>
      <c r="R937" s="195"/>
      <c r="S937" s="201"/>
    </row>
    <row r="938" spans="1:19" ht="15" hidden="1" x14ac:dyDescent="0.25">
      <c r="A938" s="172"/>
      <c r="B938" s="202" t="s">
        <v>1994</v>
      </c>
      <c r="C938" s="203" t="s">
        <v>1995</v>
      </c>
      <c r="D938" s="202" t="s">
        <v>1611</v>
      </c>
      <c r="E938" s="195"/>
      <c r="F938" s="204"/>
      <c r="G938" s="195"/>
      <c r="H938" s="195"/>
      <c r="I938" s="214"/>
      <c r="J938" s="214"/>
      <c r="K938" s="195"/>
      <c r="L938" s="195"/>
      <c r="M938" s="195"/>
      <c r="N938" s="216"/>
      <c r="O938" s="195"/>
      <c r="P938" s="195"/>
      <c r="Q938" s="195"/>
      <c r="R938" s="195"/>
      <c r="S938" s="201"/>
    </row>
    <row r="939" spans="1:19" ht="15" hidden="1" x14ac:dyDescent="0.25">
      <c r="A939" s="172"/>
      <c r="B939" s="202" t="s">
        <v>1996</v>
      </c>
      <c r="C939" s="203" t="s">
        <v>1997</v>
      </c>
      <c r="D939" s="202" t="s">
        <v>1611</v>
      </c>
      <c r="E939" s="195"/>
      <c r="F939" s="204"/>
      <c r="G939" s="195"/>
      <c r="H939" s="195"/>
      <c r="I939" s="214"/>
      <c r="J939" s="214"/>
      <c r="K939" s="195"/>
      <c r="L939" s="195"/>
      <c r="M939" s="195"/>
      <c r="N939" s="216"/>
      <c r="O939" s="195"/>
      <c r="P939" s="195"/>
      <c r="Q939" s="195"/>
      <c r="R939" s="195"/>
      <c r="S939" s="201"/>
    </row>
    <row r="940" spans="1:19" ht="15" hidden="1" x14ac:dyDescent="0.25">
      <c r="A940" s="172"/>
      <c r="B940" s="202" t="s">
        <v>1998</v>
      </c>
      <c r="C940" s="203" t="s">
        <v>1999</v>
      </c>
      <c r="D940" s="202" t="s">
        <v>1611</v>
      </c>
      <c r="E940" s="195"/>
      <c r="F940" s="204"/>
      <c r="G940" s="195"/>
      <c r="H940" s="195"/>
      <c r="I940" s="214"/>
      <c r="J940" s="214"/>
      <c r="K940" s="195"/>
      <c r="L940" s="195"/>
      <c r="M940" s="195"/>
      <c r="N940" s="216"/>
      <c r="O940" s="195"/>
      <c r="P940" s="195"/>
      <c r="Q940" s="195"/>
      <c r="R940" s="195"/>
      <c r="S940" s="201"/>
    </row>
    <row r="941" spans="1:19" ht="15" hidden="1" x14ac:dyDescent="0.25">
      <c r="A941" s="172"/>
      <c r="B941" s="202" t="s">
        <v>2000</v>
      </c>
      <c r="C941" s="203" t="s">
        <v>2001</v>
      </c>
      <c r="D941" s="202" t="s">
        <v>1611</v>
      </c>
      <c r="E941" s="195"/>
      <c r="F941" s="204"/>
      <c r="G941" s="195"/>
      <c r="H941" s="195"/>
      <c r="I941" s="214"/>
      <c r="J941" s="214"/>
      <c r="K941" s="195"/>
      <c r="L941" s="195"/>
      <c r="M941" s="195"/>
      <c r="N941" s="216"/>
      <c r="O941" s="195"/>
      <c r="P941" s="195"/>
      <c r="Q941" s="195"/>
      <c r="R941" s="195"/>
      <c r="S941" s="201"/>
    </row>
    <row r="942" spans="1:19" ht="15" hidden="1" x14ac:dyDescent="0.25">
      <c r="A942" s="172"/>
      <c r="B942" s="202" t="s">
        <v>2002</v>
      </c>
      <c r="C942" s="203" t="s">
        <v>2003</v>
      </c>
      <c r="D942" s="202" t="s">
        <v>1611</v>
      </c>
      <c r="E942" s="195"/>
      <c r="F942" s="204"/>
      <c r="G942" s="195"/>
      <c r="H942" s="195"/>
      <c r="I942" s="214"/>
      <c r="J942" s="214"/>
      <c r="K942" s="195"/>
      <c r="L942" s="195"/>
      <c r="M942" s="195"/>
      <c r="N942" s="216"/>
      <c r="O942" s="195"/>
      <c r="P942" s="195"/>
      <c r="Q942" s="195"/>
      <c r="R942" s="195"/>
      <c r="S942" s="201"/>
    </row>
    <row r="943" spans="1:19" ht="15" hidden="1" x14ac:dyDescent="0.25">
      <c r="A943" s="172"/>
      <c r="B943" s="202" t="s">
        <v>2004</v>
      </c>
      <c r="C943" s="203" t="s">
        <v>2005</v>
      </c>
      <c r="D943" s="202" t="s">
        <v>1611</v>
      </c>
      <c r="E943" s="195"/>
      <c r="F943" s="204"/>
      <c r="G943" s="195"/>
      <c r="H943" s="195"/>
      <c r="I943" s="214"/>
      <c r="J943" s="214"/>
      <c r="K943" s="195"/>
      <c r="L943" s="195"/>
      <c r="M943" s="195"/>
      <c r="N943" s="216"/>
      <c r="O943" s="195"/>
      <c r="P943" s="195"/>
      <c r="Q943" s="195"/>
      <c r="R943" s="195"/>
      <c r="S943" s="201"/>
    </row>
    <row r="944" spans="1:19" ht="15" hidden="1" x14ac:dyDescent="0.25">
      <c r="A944" s="172"/>
      <c r="B944" s="202" t="s">
        <v>2006</v>
      </c>
      <c r="C944" s="203" t="s">
        <v>2007</v>
      </c>
      <c r="D944" s="202" t="s">
        <v>1611</v>
      </c>
      <c r="E944" s="195"/>
      <c r="F944" s="204"/>
      <c r="G944" s="195"/>
      <c r="H944" s="195"/>
      <c r="I944" s="214"/>
      <c r="J944" s="214"/>
      <c r="K944" s="195"/>
      <c r="L944" s="195"/>
      <c r="M944" s="195"/>
      <c r="N944" s="216"/>
      <c r="O944" s="195"/>
      <c r="P944" s="195"/>
      <c r="Q944" s="195"/>
      <c r="R944" s="195"/>
      <c r="S944" s="201"/>
    </row>
    <row r="945" spans="1:19" ht="15" hidden="1" x14ac:dyDescent="0.25">
      <c r="A945" s="172"/>
      <c r="B945" s="202" t="s">
        <v>2008</v>
      </c>
      <c r="C945" s="203" t="s">
        <v>2009</v>
      </c>
      <c r="D945" s="202" t="s">
        <v>1613</v>
      </c>
      <c r="E945" s="195"/>
      <c r="F945" s="204"/>
      <c r="G945" s="195"/>
      <c r="H945" s="195"/>
      <c r="I945" s="214"/>
      <c r="J945" s="214"/>
      <c r="K945" s="195"/>
      <c r="L945" s="195"/>
      <c r="M945" s="195"/>
      <c r="N945" s="216"/>
      <c r="O945" s="195"/>
      <c r="P945" s="195"/>
      <c r="Q945" s="195"/>
      <c r="R945" s="195"/>
      <c r="S945" s="201"/>
    </row>
    <row r="946" spans="1:19" ht="15" hidden="1" x14ac:dyDescent="0.25">
      <c r="A946" s="172"/>
      <c r="B946" s="202" t="s">
        <v>2010</v>
      </c>
      <c r="C946" s="203" t="s">
        <v>2011</v>
      </c>
      <c r="D946" s="202" t="s">
        <v>1611</v>
      </c>
      <c r="E946" s="195"/>
      <c r="F946" s="204"/>
      <c r="G946" s="195"/>
      <c r="H946" s="195"/>
      <c r="I946" s="214"/>
      <c r="J946" s="214"/>
      <c r="K946" s="195"/>
      <c r="L946" s="195"/>
      <c r="M946" s="195"/>
      <c r="N946" s="216"/>
      <c r="O946" s="195"/>
      <c r="P946" s="195"/>
      <c r="Q946" s="195"/>
      <c r="R946" s="195"/>
      <c r="S946" s="201"/>
    </row>
    <row r="947" spans="1:19" ht="15" hidden="1" x14ac:dyDescent="0.25">
      <c r="A947" s="172"/>
      <c r="B947" s="202" t="s">
        <v>2012</v>
      </c>
      <c r="C947" s="203" t="s">
        <v>2013</v>
      </c>
      <c r="D947" s="202" t="s">
        <v>1613</v>
      </c>
      <c r="E947" s="195"/>
      <c r="F947" s="204"/>
      <c r="G947" s="195"/>
      <c r="H947" s="195"/>
      <c r="I947" s="214"/>
      <c r="J947" s="214"/>
      <c r="K947" s="195"/>
      <c r="L947" s="195"/>
      <c r="M947" s="195"/>
      <c r="N947" s="216"/>
      <c r="O947" s="195"/>
      <c r="P947" s="195"/>
      <c r="Q947" s="195"/>
      <c r="R947" s="195"/>
      <c r="S947" s="201"/>
    </row>
    <row r="948" spans="1:19" ht="15" hidden="1" x14ac:dyDescent="0.25">
      <c r="A948" s="172"/>
      <c r="B948" s="202" t="s">
        <v>2014</v>
      </c>
      <c r="C948" s="203" t="s">
        <v>2015</v>
      </c>
      <c r="D948" s="202" t="s">
        <v>1611</v>
      </c>
      <c r="E948" s="195"/>
      <c r="F948" s="204"/>
      <c r="G948" s="195"/>
      <c r="H948" s="195"/>
      <c r="I948" s="214"/>
      <c r="J948" s="214"/>
      <c r="K948" s="195"/>
      <c r="L948" s="195"/>
      <c r="M948" s="195"/>
      <c r="N948" s="216"/>
      <c r="O948" s="195"/>
      <c r="P948" s="195"/>
      <c r="Q948" s="195"/>
      <c r="R948" s="195"/>
      <c r="S948" s="201"/>
    </row>
    <row r="949" spans="1:19" ht="15" hidden="1" x14ac:dyDescent="0.25">
      <c r="A949" s="172"/>
      <c r="B949" s="202" t="s">
        <v>2016</v>
      </c>
      <c r="C949" s="203" t="s">
        <v>2017</v>
      </c>
      <c r="D949" s="202" t="s">
        <v>1613</v>
      </c>
      <c r="E949" s="195"/>
      <c r="F949" s="204"/>
      <c r="G949" s="195"/>
      <c r="H949" s="195"/>
      <c r="I949" s="214"/>
      <c r="J949" s="214"/>
      <c r="K949" s="195"/>
      <c r="L949" s="195"/>
      <c r="M949" s="195"/>
      <c r="N949" s="216"/>
      <c r="O949" s="195"/>
      <c r="P949" s="195"/>
      <c r="Q949" s="195"/>
      <c r="R949" s="195"/>
      <c r="S949" s="201"/>
    </row>
    <row r="950" spans="1:19" ht="15" hidden="1" x14ac:dyDescent="0.25">
      <c r="A950" s="172"/>
      <c r="B950" s="202" t="s">
        <v>2018</v>
      </c>
      <c r="C950" s="203" t="s">
        <v>2019</v>
      </c>
      <c r="D950" s="202" t="s">
        <v>1611</v>
      </c>
      <c r="E950" s="195"/>
      <c r="F950" s="204"/>
      <c r="G950" s="195"/>
      <c r="H950" s="195"/>
      <c r="I950" s="214"/>
      <c r="J950" s="214"/>
      <c r="K950" s="195"/>
      <c r="L950" s="195"/>
      <c r="M950" s="195"/>
      <c r="N950" s="216"/>
      <c r="O950" s="195"/>
      <c r="P950" s="195"/>
      <c r="Q950" s="195"/>
      <c r="R950" s="195"/>
      <c r="S950" s="201"/>
    </row>
    <row r="951" spans="1:19" ht="15" hidden="1" x14ac:dyDescent="0.25">
      <c r="A951" s="172"/>
      <c r="B951" s="202" t="s">
        <v>2020</v>
      </c>
      <c r="C951" s="203" t="s">
        <v>2021</v>
      </c>
      <c r="D951" s="202" t="s">
        <v>1613</v>
      </c>
      <c r="E951" s="195"/>
      <c r="F951" s="204"/>
      <c r="G951" s="195"/>
      <c r="H951" s="195"/>
      <c r="I951" s="214"/>
      <c r="J951" s="214"/>
      <c r="K951" s="195"/>
      <c r="L951" s="195"/>
      <c r="M951" s="195"/>
      <c r="N951" s="216"/>
      <c r="O951" s="195"/>
      <c r="P951" s="195"/>
      <c r="Q951" s="195"/>
      <c r="R951" s="195"/>
      <c r="S951" s="201"/>
    </row>
    <row r="952" spans="1:19" ht="15" hidden="1" x14ac:dyDescent="0.25">
      <c r="A952" s="172"/>
      <c r="B952" s="202" t="s">
        <v>2022</v>
      </c>
      <c r="C952" s="203" t="s">
        <v>2023</v>
      </c>
      <c r="D952" s="202" t="s">
        <v>1611</v>
      </c>
      <c r="E952" s="195"/>
      <c r="F952" s="204"/>
      <c r="G952" s="195"/>
      <c r="H952" s="195"/>
      <c r="I952" s="214"/>
      <c r="J952" s="214"/>
      <c r="K952" s="195"/>
      <c r="L952" s="195"/>
      <c r="M952" s="195"/>
      <c r="N952" s="216"/>
      <c r="O952" s="195"/>
      <c r="P952" s="195"/>
      <c r="Q952" s="195"/>
      <c r="R952" s="195"/>
      <c r="S952" s="201"/>
    </row>
    <row r="953" spans="1:19" ht="15" hidden="1" x14ac:dyDescent="0.25">
      <c r="A953" s="172"/>
      <c r="B953" s="202" t="s">
        <v>2024</v>
      </c>
      <c r="C953" s="203" t="s">
        <v>2025</v>
      </c>
      <c r="D953" s="202" t="s">
        <v>1611</v>
      </c>
      <c r="E953" s="195"/>
      <c r="F953" s="204"/>
      <c r="G953" s="195"/>
      <c r="H953" s="195"/>
      <c r="I953" s="214"/>
      <c r="J953" s="214"/>
      <c r="K953" s="195"/>
      <c r="L953" s="195"/>
      <c r="M953" s="195"/>
      <c r="N953" s="216"/>
      <c r="O953" s="195"/>
      <c r="P953" s="195"/>
      <c r="Q953" s="195"/>
      <c r="R953" s="195"/>
      <c r="S953" s="201"/>
    </row>
    <row r="954" spans="1:19" ht="15" hidden="1" x14ac:dyDescent="0.25">
      <c r="A954" s="172"/>
      <c r="B954" s="202" t="s">
        <v>2026</v>
      </c>
      <c r="C954" s="203" t="s">
        <v>2027</v>
      </c>
      <c r="D954" s="202" t="s">
        <v>1611</v>
      </c>
      <c r="E954" s="195"/>
      <c r="F954" s="204"/>
      <c r="G954" s="195"/>
      <c r="H954" s="195"/>
      <c r="I954" s="214"/>
      <c r="J954" s="214"/>
      <c r="K954" s="195"/>
      <c r="L954" s="195"/>
      <c r="M954" s="195"/>
      <c r="N954" s="216"/>
      <c r="O954" s="195"/>
      <c r="P954" s="195"/>
      <c r="Q954" s="195"/>
      <c r="R954" s="195"/>
      <c r="S954" s="201"/>
    </row>
    <row r="955" spans="1:19" ht="15" hidden="1" x14ac:dyDescent="0.25">
      <c r="A955" s="172"/>
      <c r="B955" s="202" t="s">
        <v>2028</v>
      </c>
      <c r="C955" s="203" t="s">
        <v>2029</v>
      </c>
      <c r="D955" s="202" t="s">
        <v>1611</v>
      </c>
      <c r="E955" s="195"/>
      <c r="F955" s="204"/>
      <c r="G955" s="195"/>
      <c r="H955" s="195"/>
      <c r="I955" s="214"/>
      <c r="J955" s="214"/>
      <c r="K955" s="195"/>
      <c r="L955" s="195"/>
      <c r="M955" s="195"/>
      <c r="N955" s="216"/>
      <c r="O955" s="195"/>
      <c r="P955" s="195"/>
      <c r="Q955" s="195"/>
      <c r="R955" s="195"/>
      <c r="S955" s="201"/>
    </row>
    <row r="956" spans="1:19" ht="15" hidden="1" x14ac:dyDescent="0.25">
      <c r="A956" s="172"/>
      <c r="B956" s="202" t="s">
        <v>2030</v>
      </c>
      <c r="C956" s="203" t="s">
        <v>1717</v>
      </c>
      <c r="D956" s="202" t="s">
        <v>1611</v>
      </c>
      <c r="E956" s="195"/>
      <c r="F956" s="204"/>
      <c r="G956" s="195"/>
      <c r="H956" s="195"/>
      <c r="I956" s="214"/>
      <c r="J956" s="214"/>
      <c r="K956" s="195"/>
      <c r="L956" s="195"/>
      <c r="M956" s="195"/>
      <c r="N956" s="216"/>
      <c r="O956" s="195"/>
      <c r="P956" s="195"/>
      <c r="Q956" s="195"/>
      <c r="R956" s="195"/>
      <c r="S956" s="201"/>
    </row>
    <row r="957" spans="1:19" ht="15" hidden="1" x14ac:dyDescent="0.25">
      <c r="A957" s="172"/>
      <c r="B957" s="202" t="s">
        <v>2031</v>
      </c>
      <c r="C957" s="203" t="s">
        <v>1717</v>
      </c>
      <c r="D957" s="202" t="s">
        <v>1613</v>
      </c>
      <c r="E957" s="195"/>
      <c r="F957" s="204"/>
      <c r="G957" s="195"/>
      <c r="H957" s="195"/>
      <c r="I957" s="214"/>
      <c r="J957" s="214"/>
      <c r="K957" s="195"/>
      <c r="L957" s="195"/>
      <c r="M957" s="195"/>
      <c r="N957" s="216"/>
      <c r="O957" s="195"/>
      <c r="P957" s="195"/>
      <c r="Q957" s="195"/>
      <c r="R957" s="195"/>
      <c r="S957" s="201"/>
    </row>
    <row r="958" spans="1:19" ht="15" hidden="1" x14ac:dyDescent="0.25">
      <c r="A958" s="172"/>
      <c r="B958" s="202" t="s">
        <v>2032</v>
      </c>
      <c r="C958" s="203" t="s">
        <v>1720</v>
      </c>
      <c r="D958" s="202" t="s">
        <v>1611</v>
      </c>
      <c r="E958" s="195"/>
      <c r="F958" s="204"/>
      <c r="G958" s="195"/>
      <c r="H958" s="195"/>
      <c r="I958" s="214"/>
      <c r="J958" s="214"/>
      <c r="K958" s="195"/>
      <c r="L958" s="195"/>
      <c r="M958" s="195"/>
      <c r="N958" s="216"/>
      <c r="O958" s="195"/>
      <c r="P958" s="195"/>
      <c r="Q958" s="195"/>
      <c r="R958" s="195"/>
      <c r="S958" s="201"/>
    </row>
    <row r="959" spans="1:19" ht="15" hidden="1" x14ac:dyDescent="0.25">
      <c r="A959" s="172"/>
      <c r="B959" s="202" t="s">
        <v>2033</v>
      </c>
      <c r="C959" s="203" t="s">
        <v>1720</v>
      </c>
      <c r="D959" s="202" t="s">
        <v>1613</v>
      </c>
      <c r="E959" s="195"/>
      <c r="F959" s="204"/>
      <c r="G959" s="195"/>
      <c r="H959" s="195"/>
      <c r="I959" s="214"/>
      <c r="J959" s="214"/>
      <c r="K959" s="195"/>
      <c r="L959" s="195"/>
      <c r="M959" s="195"/>
      <c r="N959" s="216"/>
      <c r="O959" s="195"/>
      <c r="P959" s="195"/>
      <c r="Q959" s="195"/>
      <c r="R959" s="195"/>
      <c r="S959" s="201"/>
    </row>
    <row r="960" spans="1:19" ht="15" hidden="1" x14ac:dyDescent="0.25">
      <c r="A960" s="172"/>
      <c r="B960" s="202" t="s">
        <v>2034</v>
      </c>
      <c r="C960" s="203" t="s">
        <v>2035</v>
      </c>
      <c r="D960" s="202" t="s">
        <v>1611</v>
      </c>
      <c r="E960" s="195"/>
      <c r="F960" s="204"/>
      <c r="G960" s="195"/>
      <c r="H960" s="195"/>
      <c r="I960" s="214"/>
      <c r="J960" s="214"/>
      <c r="K960" s="195"/>
      <c r="L960" s="195"/>
      <c r="M960" s="195"/>
      <c r="N960" s="216"/>
      <c r="O960" s="195"/>
      <c r="P960" s="195"/>
      <c r="Q960" s="195"/>
      <c r="R960" s="195"/>
      <c r="S960" s="201"/>
    </row>
    <row r="961" spans="1:19" ht="15" hidden="1" x14ac:dyDescent="0.25">
      <c r="A961" s="172"/>
      <c r="B961" s="202" t="s">
        <v>2036</v>
      </c>
      <c r="C961" s="203" t="s">
        <v>2037</v>
      </c>
      <c r="D961" s="202" t="s">
        <v>1613</v>
      </c>
      <c r="E961" s="195"/>
      <c r="F961" s="204"/>
      <c r="G961" s="195"/>
      <c r="H961" s="195"/>
      <c r="I961" s="214"/>
      <c r="J961" s="214"/>
      <c r="K961" s="195"/>
      <c r="L961" s="195"/>
      <c r="M961" s="195"/>
      <c r="N961" s="216"/>
      <c r="O961" s="195"/>
      <c r="P961" s="195"/>
      <c r="Q961" s="195"/>
      <c r="R961" s="195"/>
      <c r="S961" s="201"/>
    </row>
    <row r="962" spans="1:19" ht="15" hidden="1" x14ac:dyDescent="0.25">
      <c r="A962" s="172"/>
      <c r="B962" s="202" t="s">
        <v>2038</v>
      </c>
      <c r="C962" s="203" t="s">
        <v>2039</v>
      </c>
      <c r="D962" s="202" t="s">
        <v>1611</v>
      </c>
      <c r="E962" s="195"/>
      <c r="F962" s="204"/>
      <c r="G962" s="195"/>
      <c r="H962" s="195"/>
      <c r="I962" s="214"/>
      <c r="J962" s="214"/>
      <c r="K962" s="195"/>
      <c r="L962" s="195"/>
      <c r="M962" s="195"/>
      <c r="N962" s="216"/>
      <c r="O962" s="195"/>
      <c r="P962" s="195"/>
      <c r="Q962" s="195"/>
      <c r="R962" s="195"/>
      <c r="S962" s="201"/>
    </row>
    <row r="963" spans="1:19" ht="15" hidden="1" x14ac:dyDescent="0.25">
      <c r="A963" s="172"/>
      <c r="B963" s="202" t="s">
        <v>2040</v>
      </c>
      <c r="C963" s="203" t="s">
        <v>2041</v>
      </c>
      <c r="D963" s="202" t="s">
        <v>1613</v>
      </c>
      <c r="E963" s="195"/>
      <c r="F963" s="204"/>
      <c r="G963" s="195"/>
      <c r="H963" s="195"/>
      <c r="I963" s="214"/>
      <c r="J963" s="214"/>
      <c r="K963" s="195"/>
      <c r="L963" s="195"/>
      <c r="M963" s="195"/>
      <c r="N963" s="216"/>
      <c r="O963" s="195"/>
      <c r="P963" s="195"/>
      <c r="Q963" s="195"/>
      <c r="R963" s="195"/>
      <c r="S963" s="201"/>
    </row>
    <row r="964" spans="1:19" ht="15" hidden="1" x14ac:dyDescent="0.25">
      <c r="A964" s="172"/>
      <c r="B964" s="202" t="s">
        <v>2042</v>
      </c>
      <c r="C964" s="203" t="s">
        <v>2043</v>
      </c>
      <c r="D964" s="202" t="s">
        <v>1611</v>
      </c>
      <c r="E964" s="195"/>
      <c r="F964" s="204"/>
      <c r="G964" s="195"/>
      <c r="H964" s="195"/>
      <c r="I964" s="214"/>
      <c r="J964" s="214"/>
      <c r="K964" s="195"/>
      <c r="L964" s="195"/>
      <c r="M964" s="195"/>
      <c r="N964" s="216"/>
      <c r="O964" s="195"/>
      <c r="P964" s="195"/>
      <c r="Q964" s="195"/>
      <c r="R964" s="195"/>
      <c r="S964" s="201"/>
    </row>
    <row r="965" spans="1:19" ht="15" hidden="1" x14ac:dyDescent="0.25">
      <c r="A965" s="172"/>
      <c r="B965" s="202" t="s">
        <v>2044</v>
      </c>
      <c r="C965" s="203" t="s">
        <v>2045</v>
      </c>
      <c r="D965" s="202" t="s">
        <v>1611</v>
      </c>
      <c r="E965" s="195"/>
      <c r="F965" s="204"/>
      <c r="G965" s="195"/>
      <c r="H965" s="195"/>
      <c r="I965" s="214"/>
      <c r="J965" s="214"/>
      <c r="K965" s="195"/>
      <c r="L965" s="195"/>
      <c r="M965" s="195"/>
      <c r="N965" s="216"/>
      <c r="O965" s="195"/>
      <c r="P965" s="195"/>
      <c r="Q965" s="195"/>
      <c r="R965" s="195"/>
      <c r="S965" s="201"/>
    </row>
    <row r="966" spans="1:19" ht="15" hidden="1" x14ac:dyDescent="0.25">
      <c r="A966" s="172"/>
      <c r="B966" s="202" t="s">
        <v>2046</v>
      </c>
      <c r="C966" s="203" t="s">
        <v>2047</v>
      </c>
      <c r="D966" s="202" t="s">
        <v>1611</v>
      </c>
      <c r="E966" s="195"/>
      <c r="F966" s="204"/>
      <c r="G966" s="195"/>
      <c r="H966" s="195"/>
      <c r="I966" s="214"/>
      <c r="J966" s="214"/>
      <c r="K966" s="195"/>
      <c r="L966" s="195"/>
      <c r="M966" s="195"/>
      <c r="N966" s="216"/>
      <c r="O966" s="195"/>
      <c r="P966" s="195"/>
      <c r="Q966" s="195"/>
      <c r="R966" s="195"/>
      <c r="S966" s="201"/>
    </row>
    <row r="967" spans="1:19" ht="15" hidden="1" x14ac:dyDescent="0.25">
      <c r="A967" s="172"/>
      <c r="B967" s="202" t="s">
        <v>2048</v>
      </c>
      <c r="C967" s="203" t="s">
        <v>2049</v>
      </c>
      <c r="D967" s="202" t="s">
        <v>1611</v>
      </c>
      <c r="E967" s="195"/>
      <c r="F967" s="204"/>
      <c r="G967" s="195"/>
      <c r="H967" s="195"/>
      <c r="I967" s="214"/>
      <c r="J967" s="214"/>
      <c r="K967" s="195"/>
      <c r="L967" s="195"/>
      <c r="M967" s="195"/>
      <c r="N967" s="216"/>
      <c r="O967" s="195"/>
      <c r="P967" s="195"/>
      <c r="Q967" s="195"/>
      <c r="R967" s="195"/>
      <c r="S967" s="201"/>
    </row>
    <row r="968" spans="1:19" ht="15" hidden="1" x14ac:dyDescent="0.25">
      <c r="A968" s="172"/>
      <c r="B968" s="202" t="s">
        <v>2050</v>
      </c>
      <c r="C968" s="203" t="s">
        <v>2051</v>
      </c>
      <c r="D968" s="202" t="s">
        <v>1611</v>
      </c>
      <c r="E968" s="195"/>
      <c r="F968" s="204"/>
      <c r="G968" s="195"/>
      <c r="H968" s="195"/>
      <c r="I968" s="214"/>
      <c r="J968" s="214"/>
      <c r="K968" s="195"/>
      <c r="L968" s="195"/>
      <c r="M968" s="195"/>
      <c r="N968" s="216"/>
      <c r="O968" s="195"/>
      <c r="P968" s="195"/>
      <c r="Q968" s="195"/>
      <c r="R968" s="195"/>
      <c r="S968" s="201"/>
    </row>
    <row r="969" spans="1:19" ht="15" hidden="1" x14ac:dyDescent="0.25">
      <c r="A969" s="172"/>
      <c r="B969" s="202" t="s">
        <v>2052</v>
      </c>
      <c r="C969" s="203" t="s">
        <v>2053</v>
      </c>
      <c r="D969" s="202" t="s">
        <v>1611</v>
      </c>
      <c r="E969" s="195"/>
      <c r="F969" s="204"/>
      <c r="G969" s="195"/>
      <c r="H969" s="195"/>
      <c r="I969" s="214"/>
      <c r="J969" s="214"/>
      <c r="K969" s="195"/>
      <c r="L969" s="195"/>
      <c r="M969" s="195"/>
      <c r="N969" s="216"/>
      <c r="O969" s="195"/>
      <c r="P969" s="195"/>
      <c r="Q969" s="195"/>
      <c r="R969" s="195"/>
      <c r="S969" s="201"/>
    </row>
    <row r="970" spans="1:19" ht="15" hidden="1" x14ac:dyDescent="0.25">
      <c r="A970" s="172"/>
      <c r="B970" s="202" t="s">
        <v>2054</v>
      </c>
      <c r="C970" s="203" t="s">
        <v>2055</v>
      </c>
      <c r="D970" s="202" t="s">
        <v>1613</v>
      </c>
      <c r="E970" s="195"/>
      <c r="F970" s="204"/>
      <c r="G970" s="195"/>
      <c r="H970" s="195"/>
      <c r="I970" s="214"/>
      <c r="J970" s="214"/>
      <c r="K970" s="195"/>
      <c r="L970" s="195"/>
      <c r="M970" s="195"/>
      <c r="N970" s="216"/>
      <c r="O970" s="195"/>
      <c r="P970" s="195"/>
      <c r="Q970" s="195"/>
      <c r="R970" s="195"/>
      <c r="S970" s="201"/>
    </row>
    <row r="971" spans="1:19" ht="15" hidden="1" x14ac:dyDescent="0.25">
      <c r="A971" s="172"/>
      <c r="B971" s="202" t="s">
        <v>2056</v>
      </c>
      <c r="C971" s="203" t="s">
        <v>2057</v>
      </c>
      <c r="D971" s="202" t="s">
        <v>1611</v>
      </c>
      <c r="E971" s="195"/>
      <c r="F971" s="204"/>
      <c r="G971" s="195"/>
      <c r="H971" s="195"/>
      <c r="I971" s="214"/>
      <c r="J971" s="214"/>
      <c r="K971" s="195"/>
      <c r="L971" s="195"/>
      <c r="M971" s="195"/>
      <c r="N971" s="216"/>
      <c r="O971" s="195"/>
      <c r="P971" s="195"/>
      <c r="Q971" s="195"/>
      <c r="R971" s="195"/>
      <c r="S971" s="201"/>
    </row>
    <row r="972" spans="1:19" ht="15" hidden="1" x14ac:dyDescent="0.25">
      <c r="A972" s="172"/>
      <c r="B972" s="202" t="s">
        <v>2058</v>
      </c>
      <c r="C972" s="203" t="s">
        <v>2059</v>
      </c>
      <c r="D972" s="202" t="s">
        <v>1611</v>
      </c>
      <c r="E972" s="195"/>
      <c r="F972" s="204"/>
      <c r="G972" s="195"/>
      <c r="H972" s="195"/>
      <c r="I972" s="214"/>
      <c r="J972" s="214"/>
      <c r="K972" s="195"/>
      <c r="L972" s="195"/>
      <c r="M972" s="195"/>
      <c r="N972" s="216"/>
      <c r="O972" s="195"/>
      <c r="P972" s="195"/>
      <c r="Q972" s="195"/>
      <c r="R972" s="195"/>
      <c r="S972" s="201"/>
    </row>
    <row r="973" spans="1:19" ht="15" hidden="1" x14ac:dyDescent="0.25">
      <c r="A973" s="172"/>
      <c r="B973" s="202" t="s">
        <v>2060</v>
      </c>
      <c r="C973" s="203" t="s">
        <v>2061</v>
      </c>
      <c r="D973" s="202" t="s">
        <v>1611</v>
      </c>
      <c r="E973" s="195"/>
      <c r="F973" s="204"/>
      <c r="G973" s="195"/>
      <c r="H973" s="195"/>
      <c r="I973" s="214"/>
      <c r="J973" s="214"/>
      <c r="K973" s="195"/>
      <c r="L973" s="195"/>
      <c r="M973" s="195"/>
      <c r="N973" s="216"/>
      <c r="O973" s="195"/>
      <c r="P973" s="195"/>
      <c r="Q973" s="195"/>
      <c r="R973" s="195"/>
      <c r="S973" s="201"/>
    </row>
    <row r="974" spans="1:19" ht="15" hidden="1" x14ac:dyDescent="0.25">
      <c r="A974" s="172"/>
      <c r="B974" s="202" t="s">
        <v>2062</v>
      </c>
      <c r="C974" s="203" t="s">
        <v>2063</v>
      </c>
      <c r="D974" s="202" t="s">
        <v>1613</v>
      </c>
      <c r="E974" s="195"/>
      <c r="F974" s="204"/>
      <c r="G974" s="195"/>
      <c r="H974" s="195"/>
      <c r="I974" s="214"/>
      <c r="J974" s="214"/>
      <c r="K974" s="195"/>
      <c r="L974" s="195"/>
      <c r="M974" s="195"/>
      <c r="N974" s="216"/>
      <c r="O974" s="195"/>
      <c r="P974" s="195"/>
      <c r="Q974" s="195"/>
      <c r="R974" s="195"/>
      <c r="S974" s="201"/>
    </row>
    <row r="975" spans="1:19" ht="15" hidden="1" x14ac:dyDescent="0.25">
      <c r="A975" s="172"/>
      <c r="B975" s="202" t="s">
        <v>2064</v>
      </c>
      <c r="C975" s="203" t="s">
        <v>2065</v>
      </c>
      <c r="D975" s="202" t="s">
        <v>1611</v>
      </c>
      <c r="E975" s="195"/>
      <c r="F975" s="204"/>
      <c r="G975" s="195"/>
      <c r="H975" s="195"/>
      <c r="I975" s="214"/>
      <c r="J975" s="214"/>
      <c r="K975" s="195"/>
      <c r="L975" s="195"/>
      <c r="M975" s="195"/>
      <c r="N975" s="216"/>
      <c r="O975" s="195"/>
      <c r="P975" s="195"/>
      <c r="Q975" s="195"/>
      <c r="R975" s="195"/>
      <c r="S975" s="201"/>
    </row>
    <row r="976" spans="1:19" ht="15" hidden="1" x14ac:dyDescent="0.25">
      <c r="A976" s="172"/>
      <c r="B976" s="202" t="s">
        <v>2066</v>
      </c>
      <c r="C976" s="203" t="s">
        <v>2067</v>
      </c>
      <c r="D976" s="202" t="s">
        <v>1611</v>
      </c>
      <c r="E976" s="195"/>
      <c r="F976" s="204"/>
      <c r="G976" s="195"/>
      <c r="H976" s="195"/>
      <c r="I976" s="214"/>
      <c r="J976" s="214"/>
      <c r="K976" s="195"/>
      <c r="L976" s="195"/>
      <c r="M976" s="195"/>
      <c r="N976" s="216"/>
      <c r="O976" s="195"/>
      <c r="P976" s="195"/>
      <c r="Q976" s="195"/>
      <c r="R976" s="195"/>
      <c r="S976" s="201"/>
    </row>
    <row r="977" spans="1:19" ht="15" hidden="1" x14ac:dyDescent="0.25">
      <c r="A977" s="172"/>
      <c r="B977" s="202" t="s">
        <v>2068</v>
      </c>
      <c r="C977" s="203" t="s">
        <v>2069</v>
      </c>
      <c r="D977" s="202" t="s">
        <v>1611</v>
      </c>
      <c r="E977" s="195"/>
      <c r="F977" s="204"/>
      <c r="G977" s="195"/>
      <c r="H977" s="195"/>
      <c r="I977" s="214"/>
      <c r="J977" s="214"/>
      <c r="K977" s="195"/>
      <c r="L977" s="195"/>
      <c r="M977" s="195"/>
      <c r="N977" s="216"/>
      <c r="O977" s="195"/>
      <c r="P977" s="195"/>
      <c r="Q977" s="195"/>
      <c r="R977" s="195"/>
      <c r="S977" s="201"/>
    </row>
    <row r="978" spans="1:19" ht="15" hidden="1" x14ac:dyDescent="0.25">
      <c r="A978" s="172"/>
      <c r="B978" s="202" t="s">
        <v>2070</v>
      </c>
      <c r="C978" s="203" t="s">
        <v>2071</v>
      </c>
      <c r="D978" s="202" t="s">
        <v>1611</v>
      </c>
      <c r="E978" s="195"/>
      <c r="F978" s="204"/>
      <c r="G978" s="195"/>
      <c r="H978" s="195"/>
      <c r="I978" s="214"/>
      <c r="J978" s="214"/>
      <c r="K978" s="195"/>
      <c r="L978" s="195"/>
      <c r="M978" s="195"/>
      <c r="N978" s="216"/>
      <c r="O978" s="195"/>
      <c r="P978" s="195"/>
      <c r="Q978" s="195"/>
      <c r="R978" s="195"/>
      <c r="S978" s="201"/>
    </row>
    <row r="979" spans="1:19" ht="15" hidden="1" x14ac:dyDescent="0.25">
      <c r="A979" s="172"/>
      <c r="B979" s="202" t="s">
        <v>2072</v>
      </c>
      <c r="C979" s="203" t="s">
        <v>2073</v>
      </c>
      <c r="D979" s="202" t="s">
        <v>1611</v>
      </c>
      <c r="E979" s="195"/>
      <c r="F979" s="204"/>
      <c r="G979" s="195"/>
      <c r="H979" s="195"/>
      <c r="I979" s="214"/>
      <c r="J979" s="214"/>
      <c r="K979" s="195"/>
      <c r="L979" s="195"/>
      <c r="M979" s="195"/>
      <c r="N979" s="216"/>
      <c r="O979" s="195"/>
      <c r="P979" s="195"/>
      <c r="Q979" s="195"/>
      <c r="R979" s="195"/>
      <c r="S979" s="201"/>
    </row>
    <row r="980" spans="1:19" ht="15" hidden="1" x14ac:dyDescent="0.25">
      <c r="A980" s="172"/>
      <c r="B980" s="202" t="s">
        <v>2074</v>
      </c>
      <c r="C980" s="203" t="s">
        <v>2075</v>
      </c>
      <c r="D980" s="202" t="s">
        <v>1611</v>
      </c>
      <c r="E980" s="195"/>
      <c r="F980" s="204"/>
      <c r="G980" s="195"/>
      <c r="H980" s="195"/>
      <c r="I980" s="214"/>
      <c r="J980" s="214"/>
      <c r="K980" s="195"/>
      <c r="L980" s="195"/>
      <c r="M980" s="195"/>
      <c r="N980" s="216"/>
      <c r="O980" s="195"/>
      <c r="P980" s="195"/>
      <c r="Q980" s="195"/>
      <c r="R980" s="195"/>
      <c r="S980" s="201"/>
    </row>
    <row r="981" spans="1:19" ht="15" hidden="1" x14ac:dyDescent="0.25">
      <c r="A981" s="172"/>
      <c r="B981" s="202" t="s">
        <v>2076</v>
      </c>
      <c r="C981" s="203" t="s">
        <v>2077</v>
      </c>
      <c r="D981" s="202" t="s">
        <v>1611</v>
      </c>
      <c r="E981" s="195"/>
      <c r="F981" s="204"/>
      <c r="G981" s="195"/>
      <c r="H981" s="195"/>
      <c r="I981" s="214"/>
      <c r="J981" s="214"/>
      <c r="K981" s="195"/>
      <c r="L981" s="195"/>
      <c r="M981" s="195"/>
      <c r="N981" s="216"/>
      <c r="O981" s="195"/>
      <c r="P981" s="195"/>
      <c r="Q981" s="195"/>
      <c r="R981" s="195"/>
      <c r="S981" s="201"/>
    </row>
    <row r="982" spans="1:19" ht="15" hidden="1" x14ac:dyDescent="0.25">
      <c r="A982" s="172"/>
      <c r="B982" s="202" t="s">
        <v>2078</v>
      </c>
      <c r="C982" s="203" t="s">
        <v>2079</v>
      </c>
      <c r="D982" s="202" t="s">
        <v>1611</v>
      </c>
      <c r="E982" s="195"/>
      <c r="F982" s="204"/>
      <c r="G982" s="195"/>
      <c r="H982" s="195"/>
      <c r="I982" s="214"/>
      <c r="J982" s="214"/>
      <c r="K982" s="195"/>
      <c r="L982" s="195"/>
      <c r="M982" s="195"/>
      <c r="N982" s="216"/>
      <c r="O982" s="195"/>
      <c r="P982" s="195"/>
      <c r="Q982" s="195"/>
      <c r="R982" s="195"/>
      <c r="S982" s="201"/>
    </row>
    <row r="983" spans="1:19" ht="15" hidden="1" x14ac:dyDescent="0.25">
      <c r="A983" s="172"/>
      <c r="B983" s="202" t="s">
        <v>2080</v>
      </c>
      <c r="C983" s="203" t="s">
        <v>2081</v>
      </c>
      <c r="D983" s="202" t="s">
        <v>1611</v>
      </c>
      <c r="E983" s="195"/>
      <c r="F983" s="204"/>
      <c r="G983" s="195"/>
      <c r="H983" s="195"/>
      <c r="I983" s="214"/>
      <c r="J983" s="214"/>
      <c r="K983" s="195"/>
      <c r="L983" s="195"/>
      <c r="M983" s="195"/>
      <c r="N983" s="216"/>
      <c r="O983" s="195"/>
      <c r="P983" s="195"/>
      <c r="Q983" s="195"/>
      <c r="R983" s="195"/>
      <c r="S983" s="201"/>
    </row>
    <row r="984" spans="1:19" ht="15" hidden="1" x14ac:dyDescent="0.25">
      <c r="A984" s="172"/>
      <c r="B984" s="202" t="s">
        <v>2082</v>
      </c>
      <c r="C984" s="203" t="s">
        <v>2083</v>
      </c>
      <c r="D984" s="202" t="s">
        <v>1611</v>
      </c>
      <c r="E984" s="195"/>
      <c r="F984" s="204"/>
      <c r="G984" s="195"/>
      <c r="H984" s="195"/>
      <c r="I984" s="214"/>
      <c r="J984" s="214"/>
      <c r="K984" s="195"/>
      <c r="L984" s="195"/>
      <c r="M984" s="195"/>
      <c r="N984" s="216"/>
      <c r="O984" s="195"/>
      <c r="P984" s="195"/>
      <c r="Q984" s="195"/>
      <c r="R984" s="195"/>
      <c r="S984" s="201"/>
    </row>
    <row r="985" spans="1:19" ht="15" hidden="1" x14ac:dyDescent="0.25">
      <c r="A985" s="172"/>
      <c r="B985" s="202" t="s">
        <v>2084</v>
      </c>
      <c r="C985" s="203" t="s">
        <v>2085</v>
      </c>
      <c r="D985" s="202" t="s">
        <v>1611</v>
      </c>
      <c r="E985" s="195"/>
      <c r="F985" s="204"/>
      <c r="G985" s="195"/>
      <c r="H985" s="195"/>
      <c r="I985" s="214"/>
      <c r="J985" s="214"/>
      <c r="K985" s="195"/>
      <c r="L985" s="195"/>
      <c r="M985" s="195"/>
      <c r="N985" s="216"/>
      <c r="O985" s="195"/>
      <c r="P985" s="195"/>
      <c r="Q985" s="195"/>
      <c r="R985" s="195"/>
      <c r="S985" s="201"/>
    </row>
    <row r="986" spans="1:19" ht="15" hidden="1" x14ac:dyDescent="0.25">
      <c r="A986" s="172"/>
      <c r="B986" s="202" t="s">
        <v>2086</v>
      </c>
      <c r="C986" s="203" t="s">
        <v>2087</v>
      </c>
      <c r="D986" s="202" t="s">
        <v>1613</v>
      </c>
      <c r="E986" s="195"/>
      <c r="F986" s="204"/>
      <c r="G986" s="195"/>
      <c r="H986" s="195"/>
      <c r="I986" s="214"/>
      <c r="J986" s="214"/>
      <c r="K986" s="195"/>
      <c r="L986" s="195"/>
      <c r="M986" s="195"/>
      <c r="N986" s="216"/>
      <c r="O986" s="195"/>
      <c r="P986" s="195"/>
      <c r="Q986" s="195"/>
      <c r="R986" s="195"/>
      <c r="S986" s="201"/>
    </row>
    <row r="987" spans="1:19" ht="15" hidden="1" x14ac:dyDescent="0.25">
      <c r="A987" s="172"/>
      <c r="B987" s="202" t="s">
        <v>2088</v>
      </c>
      <c r="C987" s="203" t="s">
        <v>2089</v>
      </c>
      <c r="D987" s="202" t="s">
        <v>1611</v>
      </c>
      <c r="E987" s="195"/>
      <c r="F987" s="204"/>
      <c r="G987" s="195"/>
      <c r="H987" s="195"/>
      <c r="I987" s="214"/>
      <c r="J987" s="214"/>
      <c r="K987" s="195"/>
      <c r="L987" s="195"/>
      <c r="M987" s="195"/>
      <c r="N987" s="216"/>
      <c r="O987" s="195"/>
      <c r="P987" s="195"/>
      <c r="Q987" s="195"/>
      <c r="R987" s="195"/>
      <c r="S987" s="201"/>
    </row>
    <row r="988" spans="1:19" ht="15" hidden="1" x14ac:dyDescent="0.25">
      <c r="A988" s="172"/>
      <c r="B988" s="202" t="s">
        <v>2090</v>
      </c>
      <c r="C988" s="203" t="s">
        <v>2091</v>
      </c>
      <c r="D988" s="202" t="s">
        <v>1613</v>
      </c>
      <c r="E988" s="195"/>
      <c r="F988" s="204"/>
      <c r="G988" s="195"/>
      <c r="H988" s="195"/>
      <c r="I988" s="214"/>
      <c r="J988" s="214"/>
      <c r="K988" s="195"/>
      <c r="L988" s="195"/>
      <c r="M988" s="195"/>
      <c r="N988" s="216"/>
      <c r="O988" s="195"/>
      <c r="P988" s="195"/>
      <c r="Q988" s="195"/>
      <c r="R988" s="195"/>
      <c r="S988" s="201"/>
    </row>
    <row r="989" spans="1:19" ht="15" hidden="1" x14ac:dyDescent="0.25">
      <c r="A989" s="172"/>
      <c r="B989" s="202" t="s">
        <v>2092</v>
      </c>
      <c r="C989" s="203" t="s">
        <v>2093</v>
      </c>
      <c r="D989" s="202" t="s">
        <v>1611</v>
      </c>
      <c r="E989" s="195"/>
      <c r="F989" s="204"/>
      <c r="G989" s="195"/>
      <c r="H989" s="195"/>
      <c r="I989" s="214"/>
      <c r="J989" s="214"/>
      <c r="K989" s="195"/>
      <c r="L989" s="195"/>
      <c r="M989" s="195"/>
      <c r="N989" s="216"/>
      <c r="O989" s="195"/>
      <c r="P989" s="195"/>
      <c r="Q989" s="195"/>
      <c r="R989" s="195"/>
      <c r="S989" s="201"/>
    </row>
    <row r="990" spans="1:19" ht="15" hidden="1" x14ac:dyDescent="0.25">
      <c r="A990" s="172"/>
      <c r="B990" s="202" t="s">
        <v>2094</v>
      </c>
      <c r="C990" s="203" t="s">
        <v>2095</v>
      </c>
      <c r="D990" s="202" t="s">
        <v>1613</v>
      </c>
      <c r="E990" s="195"/>
      <c r="F990" s="204"/>
      <c r="G990" s="195"/>
      <c r="H990" s="195"/>
      <c r="I990" s="214"/>
      <c r="J990" s="214"/>
      <c r="K990" s="195"/>
      <c r="L990" s="195"/>
      <c r="M990" s="195"/>
      <c r="N990" s="216"/>
      <c r="O990" s="195"/>
      <c r="P990" s="195"/>
      <c r="Q990" s="195"/>
      <c r="R990" s="195"/>
      <c r="S990" s="201"/>
    </row>
    <row r="991" spans="1:19" ht="15" hidden="1" x14ac:dyDescent="0.25">
      <c r="A991" s="172"/>
      <c r="B991" s="202" t="s">
        <v>2096</v>
      </c>
      <c r="C991" s="203" t="s">
        <v>2097</v>
      </c>
      <c r="D991" s="202" t="s">
        <v>1611</v>
      </c>
      <c r="E991" s="195"/>
      <c r="F991" s="204"/>
      <c r="G991" s="195"/>
      <c r="H991" s="195"/>
      <c r="I991" s="214"/>
      <c r="J991" s="214"/>
      <c r="K991" s="195"/>
      <c r="L991" s="195"/>
      <c r="M991" s="195"/>
      <c r="N991" s="216"/>
      <c r="O991" s="195"/>
      <c r="P991" s="195"/>
      <c r="Q991" s="195"/>
      <c r="R991" s="195"/>
      <c r="S991" s="201"/>
    </row>
    <row r="992" spans="1:19" ht="15" hidden="1" x14ac:dyDescent="0.25">
      <c r="A992" s="172"/>
      <c r="B992" s="202" t="s">
        <v>2098</v>
      </c>
      <c r="C992" s="203" t="s">
        <v>2099</v>
      </c>
      <c r="D992" s="202" t="s">
        <v>1613</v>
      </c>
      <c r="E992" s="195"/>
      <c r="F992" s="204"/>
      <c r="G992" s="195"/>
      <c r="H992" s="195"/>
      <c r="I992" s="214"/>
      <c r="J992" s="214"/>
      <c r="K992" s="195"/>
      <c r="L992" s="195"/>
      <c r="M992" s="195"/>
      <c r="N992" s="216"/>
      <c r="O992" s="195"/>
      <c r="P992" s="195"/>
      <c r="Q992" s="195"/>
      <c r="R992" s="195"/>
      <c r="S992" s="201"/>
    </row>
    <row r="993" spans="1:19" ht="15" hidden="1" x14ac:dyDescent="0.25">
      <c r="A993" s="172"/>
      <c r="B993" s="202" t="s">
        <v>2100</v>
      </c>
      <c r="C993" s="203" t="s">
        <v>2101</v>
      </c>
      <c r="D993" s="202" t="s">
        <v>1611</v>
      </c>
      <c r="E993" s="195"/>
      <c r="F993" s="204"/>
      <c r="G993" s="195"/>
      <c r="H993" s="195"/>
      <c r="I993" s="214"/>
      <c r="J993" s="214"/>
      <c r="K993" s="195"/>
      <c r="L993" s="195"/>
      <c r="M993" s="195"/>
      <c r="N993" s="216"/>
      <c r="O993" s="195"/>
      <c r="P993" s="195"/>
      <c r="Q993" s="195"/>
      <c r="R993" s="195"/>
      <c r="S993" s="201"/>
    </row>
    <row r="994" spans="1:19" ht="15" hidden="1" x14ac:dyDescent="0.25">
      <c r="A994" s="172"/>
      <c r="B994" s="202" t="s">
        <v>2102</v>
      </c>
      <c r="C994" s="203" t="s">
        <v>2103</v>
      </c>
      <c r="D994" s="202" t="s">
        <v>1611</v>
      </c>
      <c r="E994" s="195"/>
      <c r="F994" s="204"/>
      <c r="G994" s="195"/>
      <c r="H994" s="195"/>
      <c r="I994" s="214"/>
      <c r="J994" s="214"/>
      <c r="K994" s="195"/>
      <c r="L994" s="195"/>
      <c r="M994" s="195"/>
      <c r="N994" s="216"/>
      <c r="O994" s="195"/>
      <c r="P994" s="195"/>
      <c r="Q994" s="195"/>
      <c r="R994" s="195"/>
      <c r="S994" s="201"/>
    </row>
    <row r="995" spans="1:19" ht="15" hidden="1" x14ac:dyDescent="0.25">
      <c r="A995" s="172"/>
      <c r="B995" s="202" t="s">
        <v>2104</v>
      </c>
      <c r="C995" s="203" t="s">
        <v>2105</v>
      </c>
      <c r="D995" s="202" t="s">
        <v>1611</v>
      </c>
      <c r="E995" s="195"/>
      <c r="F995" s="204"/>
      <c r="G995" s="195"/>
      <c r="H995" s="195"/>
      <c r="I995" s="214"/>
      <c r="J995" s="214"/>
      <c r="K995" s="195"/>
      <c r="L995" s="195"/>
      <c r="M995" s="195"/>
      <c r="N995" s="216"/>
      <c r="O995" s="195"/>
      <c r="P995" s="195"/>
      <c r="Q995" s="195"/>
      <c r="R995" s="195"/>
      <c r="S995" s="201"/>
    </row>
    <row r="996" spans="1:19" ht="15" hidden="1" x14ac:dyDescent="0.25">
      <c r="A996" s="172"/>
      <c r="B996" s="202" t="s">
        <v>2106</v>
      </c>
      <c r="C996" s="203" t="s">
        <v>2107</v>
      </c>
      <c r="D996" s="202" t="s">
        <v>1611</v>
      </c>
      <c r="E996" s="195"/>
      <c r="F996" s="204"/>
      <c r="G996" s="195"/>
      <c r="H996" s="195"/>
      <c r="I996" s="214"/>
      <c r="J996" s="214"/>
      <c r="K996" s="195"/>
      <c r="L996" s="195"/>
      <c r="M996" s="195"/>
      <c r="N996" s="216"/>
      <c r="O996" s="195"/>
      <c r="P996" s="195"/>
      <c r="Q996" s="195"/>
      <c r="R996" s="195"/>
      <c r="S996" s="201"/>
    </row>
    <row r="997" spans="1:19" ht="15" hidden="1" x14ac:dyDescent="0.25">
      <c r="A997" s="172"/>
      <c r="B997" s="202" t="s">
        <v>2108</v>
      </c>
      <c r="C997" s="203" t="s">
        <v>1717</v>
      </c>
      <c r="D997" s="202" t="s">
        <v>1611</v>
      </c>
      <c r="E997" s="195"/>
      <c r="F997" s="204"/>
      <c r="G997" s="195"/>
      <c r="H997" s="195"/>
      <c r="I997" s="214"/>
      <c r="J997" s="214"/>
      <c r="K997" s="195"/>
      <c r="L997" s="195"/>
      <c r="M997" s="195"/>
      <c r="N997" s="216"/>
      <c r="O997" s="195"/>
      <c r="P997" s="195"/>
      <c r="Q997" s="195"/>
      <c r="R997" s="195"/>
      <c r="S997" s="201"/>
    </row>
    <row r="998" spans="1:19" ht="15" hidden="1" x14ac:dyDescent="0.25">
      <c r="A998" s="172"/>
      <c r="B998" s="202" t="s">
        <v>2109</v>
      </c>
      <c r="C998" s="203" t="s">
        <v>1717</v>
      </c>
      <c r="D998" s="202" t="s">
        <v>1613</v>
      </c>
      <c r="E998" s="195"/>
      <c r="F998" s="204"/>
      <c r="G998" s="195"/>
      <c r="H998" s="195"/>
      <c r="I998" s="214"/>
      <c r="J998" s="214"/>
      <c r="K998" s="195"/>
      <c r="L998" s="195"/>
      <c r="M998" s="195"/>
      <c r="N998" s="216"/>
      <c r="O998" s="195"/>
      <c r="P998" s="195"/>
      <c r="Q998" s="195"/>
      <c r="R998" s="195"/>
      <c r="S998" s="201"/>
    </row>
    <row r="999" spans="1:19" ht="15" hidden="1" x14ac:dyDescent="0.25">
      <c r="A999" s="172"/>
      <c r="B999" s="202" t="s">
        <v>2110</v>
      </c>
      <c r="C999" s="203" t="s">
        <v>1720</v>
      </c>
      <c r="D999" s="202" t="s">
        <v>1611</v>
      </c>
      <c r="E999" s="195"/>
      <c r="F999" s="204"/>
      <c r="G999" s="195"/>
      <c r="H999" s="195"/>
      <c r="I999" s="214"/>
      <c r="J999" s="214"/>
      <c r="K999" s="195"/>
      <c r="L999" s="195"/>
      <c r="M999" s="195"/>
      <c r="N999" s="216"/>
      <c r="O999" s="195"/>
      <c r="P999" s="195"/>
      <c r="Q999" s="195"/>
      <c r="R999" s="195"/>
      <c r="S999" s="201"/>
    </row>
    <row r="1000" spans="1:19" ht="15" hidden="1" x14ac:dyDescent="0.25">
      <c r="A1000" s="172"/>
      <c r="B1000" s="202" t="s">
        <v>2111</v>
      </c>
      <c r="C1000" s="203" t="s">
        <v>1720</v>
      </c>
      <c r="D1000" s="202" t="s">
        <v>1613</v>
      </c>
      <c r="E1000" s="195"/>
      <c r="F1000" s="204"/>
      <c r="G1000" s="195"/>
      <c r="H1000" s="195"/>
      <c r="I1000" s="214"/>
      <c r="J1000" s="214"/>
      <c r="K1000" s="195"/>
      <c r="L1000" s="195"/>
      <c r="M1000" s="195"/>
      <c r="N1000" s="216"/>
      <c r="O1000" s="195"/>
      <c r="P1000" s="195"/>
      <c r="Q1000" s="195"/>
      <c r="R1000" s="195"/>
      <c r="S1000" s="201"/>
    </row>
    <row r="1001" spans="1:19" ht="15" hidden="1" x14ac:dyDescent="0.25">
      <c r="A1001" s="172"/>
      <c r="B1001" s="202" t="s">
        <v>2112</v>
      </c>
      <c r="C1001" s="203" t="s">
        <v>2113</v>
      </c>
      <c r="D1001" s="202" t="s">
        <v>1611</v>
      </c>
      <c r="E1001" s="195"/>
      <c r="F1001" s="204"/>
      <c r="G1001" s="195"/>
      <c r="H1001" s="195"/>
      <c r="I1001" s="214"/>
      <c r="J1001" s="214"/>
      <c r="K1001" s="195"/>
      <c r="L1001" s="195"/>
      <c r="M1001" s="195"/>
      <c r="N1001" s="216"/>
      <c r="O1001" s="195"/>
      <c r="P1001" s="195"/>
      <c r="Q1001" s="195"/>
      <c r="R1001" s="195"/>
      <c r="S1001" s="201"/>
    </row>
    <row r="1002" spans="1:19" ht="15" hidden="1" x14ac:dyDescent="0.25">
      <c r="A1002" s="172"/>
      <c r="B1002" s="202" t="s">
        <v>2114</v>
      </c>
      <c r="C1002" s="203" t="s">
        <v>2115</v>
      </c>
      <c r="D1002" s="202" t="s">
        <v>1613</v>
      </c>
      <c r="E1002" s="195"/>
      <c r="F1002" s="204"/>
      <c r="G1002" s="195"/>
      <c r="H1002" s="195"/>
      <c r="I1002" s="214"/>
      <c r="J1002" s="214"/>
      <c r="K1002" s="195"/>
      <c r="L1002" s="195"/>
      <c r="M1002" s="195"/>
      <c r="N1002" s="216"/>
      <c r="O1002" s="195"/>
      <c r="P1002" s="195"/>
      <c r="Q1002" s="195"/>
      <c r="R1002" s="195"/>
      <c r="S1002" s="201"/>
    </row>
    <row r="1003" spans="1:19" ht="15" hidden="1" x14ac:dyDescent="0.25">
      <c r="A1003" s="172"/>
      <c r="B1003" s="202" t="s">
        <v>2116</v>
      </c>
      <c r="C1003" s="203" t="s">
        <v>2117</v>
      </c>
      <c r="D1003" s="202" t="s">
        <v>1611</v>
      </c>
      <c r="E1003" s="195"/>
      <c r="F1003" s="204"/>
      <c r="G1003" s="195"/>
      <c r="H1003" s="195"/>
      <c r="I1003" s="214"/>
      <c r="J1003" s="214"/>
      <c r="K1003" s="195"/>
      <c r="L1003" s="195"/>
      <c r="M1003" s="195"/>
      <c r="N1003" s="216"/>
      <c r="O1003" s="195"/>
      <c r="P1003" s="195"/>
      <c r="Q1003" s="195"/>
      <c r="R1003" s="195"/>
      <c r="S1003" s="201"/>
    </row>
    <row r="1004" spans="1:19" ht="15" hidden="1" x14ac:dyDescent="0.25">
      <c r="A1004" s="172"/>
      <c r="B1004" s="202" t="s">
        <v>2118</v>
      </c>
      <c r="C1004" s="203" t="s">
        <v>2119</v>
      </c>
      <c r="D1004" s="202" t="s">
        <v>1613</v>
      </c>
      <c r="E1004" s="195"/>
      <c r="F1004" s="204"/>
      <c r="G1004" s="195"/>
      <c r="H1004" s="195"/>
      <c r="I1004" s="214"/>
      <c r="J1004" s="214"/>
      <c r="K1004" s="195"/>
      <c r="L1004" s="195"/>
      <c r="M1004" s="195"/>
      <c r="N1004" s="216"/>
      <c r="O1004" s="195"/>
      <c r="P1004" s="195"/>
      <c r="Q1004" s="195"/>
      <c r="R1004" s="195"/>
      <c r="S1004" s="201"/>
    </row>
    <row r="1005" spans="1:19" ht="15" hidden="1" x14ac:dyDescent="0.25">
      <c r="A1005" s="172"/>
      <c r="B1005" s="202" t="s">
        <v>2120</v>
      </c>
      <c r="C1005" s="203" t="s">
        <v>2121</v>
      </c>
      <c r="D1005" s="202" t="s">
        <v>1611</v>
      </c>
      <c r="E1005" s="195"/>
      <c r="F1005" s="204"/>
      <c r="G1005" s="195"/>
      <c r="H1005" s="195"/>
      <c r="I1005" s="214"/>
      <c r="J1005" s="214"/>
      <c r="K1005" s="195"/>
      <c r="L1005" s="195"/>
      <c r="M1005" s="195"/>
      <c r="N1005" s="216"/>
      <c r="O1005" s="195"/>
      <c r="P1005" s="195"/>
      <c r="Q1005" s="195"/>
      <c r="R1005" s="195"/>
      <c r="S1005" s="201"/>
    </row>
    <row r="1006" spans="1:19" ht="15" hidden="1" x14ac:dyDescent="0.25">
      <c r="A1006" s="172"/>
      <c r="B1006" s="202" t="s">
        <v>2122</v>
      </c>
      <c r="C1006" s="203" t="s">
        <v>2123</v>
      </c>
      <c r="D1006" s="202" t="s">
        <v>1613</v>
      </c>
      <c r="E1006" s="195"/>
      <c r="F1006" s="204"/>
      <c r="G1006" s="195"/>
      <c r="H1006" s="195"/>
      <c r="I1006" s="214"/>
      <c r="J1006" s="214"/>
      <c r="K1006" s="195"/>
      <c r="L1006" s="195"/>
      <c r="M1006" s="195"/>
      <c r="N1006" s="216"/>
      <c r="O1006" s="195"/>
      <c r="P1006" s="195"/>
      <c r="Q1006" s="195"/>
      <c r="R1006" s="195"/>
      <c r="S1006" s="201"/>
    </row>
    <row r="1007" spans="1:19" ht="15" hidden="1" x14ac:dyDescent="0.25">
      <c r="A1007" s="172"/>
      <c r="B1007" s="202" t="s">
        <v>2124</v>
      </c>
      <c r="C1007" s="203" t="s">
        <v>2125</v>
      </c>
      <c r="D1007" s="202" t="s">
        <v>1611</v>
      </c>
      <c r="E1007" s="195"/>
      <c r="F1007" s="204"/>
      <c r="G1007" s="195"/>
      <c r="H1007" s="195"/>
      <c r="I1007" s="214"/>
      <c r="J1007" s="214"/>
      <c r="K1007" s="195"/>
      <c r="L1007" s="195"/>
      <c r="M1007" s="195"/>
      <c r="N1007" s="216"/>
      <c r="O1007" s="195"/>
      <c r="P1007" s="195"/>
      <c r="Q1007" s="195"/>
      <c r="R1007" s="195"/>
      <c r="S1007" s="201"/>
    </row>
    <row r="1008" spans="1:19" ht="15" hidden="1" x14ac:dyDescent="0.25">
      <c r="A1008" s="172"/>
      <c r="B1008" s="202" t="s">
        <v>2126</v>
      </c>
      <c r="C1008" s="203" t="s">
        <v>2127</v>
      </c>
      <c r="D1008" s="202" t="s">
        <v>1611</v>
      </c>
      <c r="E1008" s="195"/>
      <c r="F1008" s="204"/>
      <c r="G1008" s="195"/>
      <c r="H1008" s="195"/>
      <c r="I1008" s="214"/>
      <c r="J1008" s="214"/>
      <c r="K1008" s="195"/>
      <c r="L1008" s="195"/>
      <c r="M1008" s="195"/>
      <c r="N1008" s="216"/>
      <c r="O1008" s="195"/>
      <c r="P1008" s="195"/>
      <c r="Q1008" s="195"/>
      <c r="R1008" s="195"/>
      <c r="S1008" s="201"/>
    </row>
    <row r="1009" spans="1:19" ht="15" hidden="1" x14ac:dyDescent="0.25">
      <c r="A1009" s="172"/>
      <c r="B1009" s="202" t="s">
        <v>2128</v>
      </c>
      <c r="C1009" s="203" t="s">
        <v>2129</v>
      </c>
      <c r="D1009" s="202" t="s">
        <v>1611</v>
      </c>
      <c r="E1009" s="195"/>
      <c r="F1009" s="204"/>
      <c r="G1009" s="195"/>
      <c r="H1009" s="195"/>
      <c r="I1009" s="214"/>
      <c r="J1009" s="214"/>
      <c r="K1009" s="195"/>
      <c r="L1009" s="195"/>
      <c r="M1009" s="195"/>
      <c r="N1009" s="216"/>
      <c r="O1009" s="195"/>
      <c r="P1009" s="195"/>
      <c r="Q1009" s="195"/>
      <c r="R1009" s="195"/>
      <c r="S1009" s="201"/>
    </row>
    <row r="1010" spans="1:19" ht="15" hidden="1" x14ac:dyDescent="0.25">
      <c r="A1010" s="172"/>
      <c r="B1010" s="202" t="s">
        <v>2130</v>
      </c>
      <c r="C1010" s="203" t="s">
        <v>2131</v>
      </c>
      <c r="D1010" s="202" t="s">
        <v>1611</v>
      </c>
      <c r="E1010" s="195"/>
      <c r="F1010" s="204"/>
      <c r="G1010" s="195"/>
      <c r="H1010" s="195"/>
      <c r="I1010" s="214"/>
      <c r="J1010" s="214"/>
      <c r="K1010" s="195"/>
      <c r="L1010" s="195"/>
      <c r="M1010" s="195"/>
      <c r="N1010" s="216"/>
      <c r="O1010" s="195"/>
      <c r="P1010" s="195"/>
      <c r="Q1010" s="195"/>
      <c r="R1010" s="195"/>
      <c r="S1010" s="201"/>
    </row>
    <row r="1011" spans="1:19" ht="15" hidden="1" x14ac:dyDescent="0.25">
      <c r="A1011" s="172"/>
      <c r="B1011" s="202" t="s">
        <v>2132</v>
      </c>
      <c r="C1011" s="203" t="s">
        <v>2133</v>
      </c>
      <c r="D1011" s="202" t="s">
        <v>1613</v>
      </c>
      <c r="E1011" s="195"/>
      <c r="F1011" s="204"/>
      <c r="G1011" s="195"/>
      <c r="H1011" s="195"/>
      <c r="I1011" s="214"/>
      <c r="J1011" s="214"/>
      <c r="K1011" s="195"/>
      <c r="L1011" s="195"/>
      <c r="M1011" s="195"/>
      <c r="N1011" s="216"/>
      <c r="O1011" s="195"/>
      <c r="P1011" s="195"/>
      <c r="Q1011" s="195"/>
      <c r="R1011" s="195"/>
      <c r="S1011" s="201"/>
    </row>
    <row r="1012" spans="1:19" ht="15" hidden="1" x14ac:dyDescent="0.25">
      <c r="A1012" s="172"/>
      <c r="B1012" s="202" t="s">
        <v>2134</v>
      </c>
      <c r="C1012" s="203" t="s">
        <v>2135</v>
      </c>
      <c r="D1012" s="202" t="s">
        <v>1611</v>
      </c>
      <c r="E1012" s="195"/>
      <c r="F1012" s="204"/>
      <c r="G1012" s="195"/>
      <c r="H1012" s="195"/>
      <c r="I1012" s="214"/>
      <c r="J1012" s="214"/>
      <c r="K1012" s="195"/>
      <c r="L1012" s="195"/>
      <c r="M1012" s="195"/>
      <c r="N1012" s="216"/>
      <c r="O1012" s="195"/>
      <c r="P1012" s="195"/>
      <c r="Q1012" s="195"/>
      <c r="R1012" s="195"/>
      <c r="S1012" s="201"/>
    </row>
    <row r="1013" spans="1:19" ht="15" hidden="1" x14ac:dyDescent="0.25">
      <c r="A1013" s="172"/>
      <c r="B1013" s="202" t="s">
        <v>2136</v>
      </c>
      <c r="C1013" s="203" t="s">
        <v>2137</v>
      </c>
      <c r="D1013" s="202" t="s">
        <v>1611</v>
      </c>
      <c r="E1013" s="195"/>
      <c r="F1013" s="204"/>
      <c r="G1013" s="195"/>
      <c r="H1013" s="195"/>
      <c r="I1013" s="214"/>
      <c r="J1013" s="214"/>
      <c r="K1013" s="195"/>
      <c r="L1013" s="195"/>
      <c r="M1013" s="195"/>
      <c r="N1013" s="216"/>
      <c r="O1013" s="195"/>
      <c r="P1013" s="195"/>
      <c r="Q1013" s="195"/>
      <c r="R1013" s="195"/>
      <c r="S1013" s="201"/>
    </row>
    <row r="1014" spans="1:19" ht="15" hidden="1" x14ac:dyDescent="0.25">
      <c r="A1014" s="172"/>
      <c r="B1014" s="202" t="s">
        <v>2138</v>
      </c>
      <c r="C1014" s="203" t="s">
        <v>2139</v>
      </c>
      <c r="D1014" s="202" t="s">
        <v>1611</v>
      </c>
      <c r="E1014" s="195"/>
      <c r="F1014" s="204"/>
      <c r="G1014" s="195"/>
      <c r="H1014" s="195"/>
      <c r="I1014" s="214"/>
      <c r="J1014" s="214"/>
      <c r="K1014" s="195"/>
      <c r="L1014" s="195"/>
      <c r="M1014" s="195"/>
      <c r="N1014" s="216"/>
      <c r="O1014" s="195"/>
      <c r="P1014" s="195"/>
      <c r="Q1014" s="195"/>
      <c r="R1014" s="195"/>
      <c r="S1014" s="201"/>
    </row>
    <row r="1015" spans="1:19" ht="15" hidden="1" x14ac:dyDescent="0.25">
      <c r="A1015" s="172"/>
      <c r="B1015" s="202" t="s">
        <v>2140</v>
      </c>
      <c r="C1015" s="203" t="s">
        <v>2141</v>
      </c>
      <c r="D1015" s="202" t="s">
        <v>1613</v>
      </c>
      <c r="E1015" s="195"/>
      <c r="F1015" s="204"/>
      <c r="G1015" s="195"/>
      <c r="H1015" s="195"/>
      <c r="I1015" s="214"/>
      <c r="J1015" s="214"/>
      <c r="K1015" s="195"/>
      <c r="L1015" s="195"/>
      <c r="M1015" s="195"/>
      <c r="N1015" s="216"/>
      <c r="O1015" s="195"/>
      <c r="P1015" s="195"/>
      <c r="Q1015" s="195"/>
      <c r="R1015" s="195"/>
      <c r="S1015" s="201"/>
    </row>
    <row r="1016" spans="1:19" ht="15" hidden="1" x14ac:dyDescent="0.25">
      <c r="A1016" s="172"/>
      <c r="B1016" s="202" t="s">
        <v>2142</v>
      </c>
      <c r="C1016" s="203" t="s">
        <v>2143</v>
      </c>
      <c r="D1016" s="202" t="s">
        <v>1611</v>
      </c>
      <c r="E1016" s="195"/>
      <c r="F1016" s="204"/>
      <c r="G1016" s="195"/>
      <c r="H1016" s="195"/>
      <c r="I1016" s="214"/>
      <c r="J1016" s="214"/>
      <c r="K1016" s="195"/>
      <c r="L1016" s="195"/>
      <c r="M1016" s="195"/>
      <c r="N1016" s="216"/>
      <c r="O1016" s="195"/>
      <c r="P1016" s="195"/>
      <c r="Q1016" s="195"/>
      <c r="R1016" s="195"/>
      <c r="S1016" s="201"/>
    </row>
    <row r="1017" spans="1:19" ht="15" hidden="1" x14ac:dyDescent="0.25">
      <c r="A1017" s="172"/>
      <c r="B1017" s="202" t="s">
        <v>2144</v>
      </c>
      <c r="C1017" s="203" t="s">
        <v>2145</v>
      </c>
      <c r="D1017" s="202" t="s">
        <v>1611</v>
      </c>
      <c r="E1017" s="195"/>
      <c r="F1017" s="204"/>
      <c r="G1017" s="195"/>
      <c r="H1017" s="195"/>
      <c r="I1017" s="214"/>
      <c r="J1017" s="214"/>
      <c r="K1017" s="195"/>
      <c r="L1017" s="195"/>
      <c r="M1017" s="195"/>
      <c r="N1017" s="216"/>
      <c r="O1017" s="195"/>
      <c r="P1017" s="195"/>
      <c r="Q1017" s="195"/>
      <c r="R1017" s="195"/>
      <c r="S1017" s="201"/>
    </row>
    <row r="1018" spans="1:19" ht="15" hidden="1" x14ac:dyDescent="0.25">
      <c r="A1018" s="172"/>
      <c r="B1018" s="202" t="s">
        <v>2146</v>
      </c>
      <c r="C1018" s="203" t="s">
        <v>2147</v>
      </c>
      <c r="D1018" s="202" t="s">
        <v>1611</v>
      </c>
      <c r="E1018" s="195"/>
      <c r="F1018" s="204"/>
      <c r="G1018" s="195"/>
      <c r="H1018" s="195"/>
      <c r="I1018" s="214"/>
      <c r="J1018" s="214"/>
      <c r="K1018" s="195"/>
      <c r="L1018" s="195"/>
      <c r="M1018" s="195"/>
      <c r="N1018" s="216"/>
      <c r="O1018" s="195"/>
      <c r="P1018" s="195"/>
      <c r="Q1018" s="195"/>
      <c r="R1018" s="195"/>
      <c r="S1018" s="201"/>
    </row>
    <row r="1019" spans="1:19" ht="15" hidden="1" x14ac:dyDescent="0.25">
      <c r="A1019" s="172"/>
      <c r="B1019" s="202" t="s">
        <v>2148</v>
      </c>
      <c r="C1019" s="203" t="s">
        <v>2149</v>
      </c>
      <c r="D1019" s="202" t="s">
        <v>1611</v>
      </c>
      <c r="E1019" s="195"/>
      <c r="F1019" s="204"/>
      <c r="G1019" s="195"/>
      <c r="H1019" s="195"/>
      <c r="I1019" s="214"/>
      <c r="J1019" s="214"/>
      <c r="K1019" s="195"/>
      <c r="L1019" s="195"/>
      <c r="M1019" s="195"/>
      <c r="N1019" s="216"/>
      <c r="O1019" s="195"/>
      <c r="P1019" s="195"/>
      <c r="Q1019" s="195"/>
      <c r="R1019" s="195"/>
      <c r="S1019" s="201"/>
    </row>
    <row r="1020" spans="1:19" ht="15" hidden="1" x14ac:dyDescent="0.25">
      <c r="A1020" s="172"/>
      <c r="B1020" s="202" t="s">
        <v>2150</v>
      </c>
      <c r="C1020" s="203" t="s">
        <v>2151</v>
      </c>
      <c r="D1020" s="202" t="s">
        <v>1611</v>
      </c>
      <c r="E1020" s="195"/>
      <c r="F1020" s="204"/>
      <c r="G1020" s="195"/>
      <c r="H1020" s="195"/>
      <c r="I1020" s="214"/>
      <c r="J1020" s="214"/>
      <c r="K1020" s="195"/>
      <c r="L1020" s="195"/>
      <c r="M1020" s="195"/>
      <c r="N1020" s="216"/>
      <c r="O1020" s="195"/>
      <c r="P1020" s="195"/>
      <c r="Q1020" s="195"/>
      <c r="R1020" s="195"/>
      <c r="S1020" s="201"/>
    </row>
    <row r="1021" spans="1:19" ht="15" hidden="1" x14ac:dyDescent="0.25">
      <c r="A1021" s="172"/>
      <c r="B1021" s="202" t="s">
        <v>2152</v>
      </c>
      <c r="C1021" s="203" t="s">
        <v>2153</v>
      </c>
      <c r="D1021" s="202" t="s">
        <v>1611</v>
      </c>
      <c r="E1021" s="195"/>
      <c r="F1021" s="204"/>
      <c r="G1021" s="195"/>
      <c r="H1021" s="195"/>
      <c r="I1021" s="214"/>
      <c r="J1021" s="214"/>
      <c r="K1021" s="195"/>
      <c r="L1021" s="195"/>
      <c r="M1021" s="195"/>
      <c r="N1021" s="216"/>
      <c r="O1021" s="195"/>
      <c r="P1021" s="195"/>
      <c r="Q1021" s="195"/>
      <c r="R1021" s="195"/>
      <c r="S1021" s="201"/>
    </row>
    <row r="1022" spans="1:19" ht="15" hidden="1" x14ac:dyDescent="0.25">
      <c r="A1022" s="172"/>
      <c r="B1022" s="202" t="s">
        <v>2154</v>
      </c>
      <c r="C1022" s="203" t="s">
        <v>2155</v>
      </c>
      <c r="D1022" s="202" t="s">
        <v>1611</v>
      </c>
      <c r="E1022" s="195"/>
      <c r="F1022" s="204"/>
      <c r="G1022" s="195"/>
      <c r="H1022" s="195"/>
      <c r="I1022" s="214"/>
      <c r="J1022" s="214"/>
      <c r="K1022" s="195"/>
      <c r="L1022" s="195"/>
      <c r="M1022" s="195"/>
      <c r="N1022" s="216"/>
      <c r="O1022" s="195"/>
      <c r="P1022" s="195"/>
      <c r="Q1022" s="195"/>
      <c r="R1022" s="195"/>
      <c r="S1022" s="201"/>
    </row>
    <row r="1023" spans="1:19" ht="15" hidden="1" x14ac:dyDescent="0.25">
      <c r="A1023" s="172"/>
      <c r="B1023" s="202" t="s">
        <v>2156</v>
      </c>
      <c r="C1023" s="203" t="s">
        <v>2157</v>
      </c>
      <c r="D1023" s="202" t="s">
        <v>1613</v>
      </c>
      <c r="E1023" s="195"/>
      <c r="F1023" s="204"/>
      <c r="G1023" s="195"/>
      <c r="H1023" s="195"/>
      <c r="I1023" s="214"/>
      <c r="J1023" s="214"/>
      <c r="K1023" s="195"/>
      <c r="L1023" s="195"/>
      <c r="M1023" s="195"/>
      <c r="N1023" s="216"/>
      <c r="O1023" s="195"/>
      <c r="P1023" s="195"/>
      <c r="Q1023" s="195"/>
      <c r="R1023" s="195"/>
      <c r="S1023" s="201"/>
    </row>
    <row r="1024" spans="1:19" ht="15" hidden="1" x14ac:dyDescent="0.25">
      <c r="A1024" s="172"/>
      <c r="B1024" s="202" t="s">
        <v>2158</v>
      </c>
      <c r="C1024" s="203" t="s">
        <v>2159</v>
      </c>
      <c r="D1024" s="202" t="s">
        <v>1611</v>
      </c>
      <c r="E1024" s="195"/>
      <c r="F1024" s="204"/>
      <c r="G1024" s="195"/>
      <c r="H1024" s="195"/>
      <c r="I1024" s="214"/>
      <c r="J1024" s="214"/>
      <c r="K1024" s="195"/>
      <c r="L1024" s="195"/>
      <c r="M1024" s="195"/>
      <c r="N1024" s="216"/>
      <c r="O1024" s="195"/>
      <c r="P1024" s="195"/>
      <c r="Q1024" s="195"/>
      <c r="R1024" s="195"/>
      <c r="S1024" s="201"/>
    </row>
    <row r="1025" spans="1:19" ht="15" hidden="1" x14ac:dyDescent="0.25">
      <c r="A1025" s="172"/>
      <c r="B1025" s="202" t="s">
        <v>2160</v>
      </c>
      <c r="C1025" s="203" t="s">
        <v>2161</v>
      </c>
      <c r="D1025" s="202" t="s">
        <v>1613</v>
      </c>
      <c r="E1025" s="195"/>
      <c r="F1025" s="204"/>
      <c r="G1025" s="195"/>
      <c r="H1025" s="195"/>
      <c r="I1025" s="214"/>
      <c r="J1025" s="214"/>
      <c r="K1025" s="195"/>
      <c r="L1025" s="195"/>
      <c r="M1025" s="195"/>
      <c r="N1025" s="216"/>
      <c r="O1025" s="195"/>
      <c r="P1025" s="195"/>
      <c r="Q1025" s="195"/>
      <c r="R1025" s="195"/>
      <c r="S1025" s="201"/>
    </row>
    <row r="1026" spans="1:19" ht="15" hidden="1" x14ac:dyDescent="0.25">
      <c r="A1026" s="172"/>
      <c r="B1026" s="202" t="s">
        <v>2162</v>
      </c>
      <c r="C1026" s="203" t="s">
        <v>2163</v>
      </c>
      <c r="D1026" s="202" t="s">
        <v>1611</v>
      </c>
      <c r="E1026" s="195"/>
      <c r="F1026" s="204"/>
      <c r="G1026" s="195"/>
      <c r="H1026" s="195"/>
      <c r="I1026" s="214"/>
      <c r="J1026" s="214"/>
      <c r="K1026" s="195"/>
      <c r="L1026" s="195"/>
      <c r="M1026" s="195"/>
      <c r="N1026" s="216"/>
      <c r="O1026" s="195"/>
      <c r="P1026" s="195"/>
      <c r="Q1026" s="195"/>
      <c r="R1026" s="195"/>
      <c r="S1026" s="201"/>
    </row>
    <row r="1027" spans="1:19" ht="15" hidden="1" x14ac:dyDescent="0.25">
      <c r="A1027" s="172"/>
      <c r="B1027" s="202" t="s">
        <v>2164</v>
      </c>
      <c r="C1027" s="203" t="s">
        <v>2165</v>
      </c>
      <c r="D1027" s="202" t="s">
        <v>1613</v>
      </c>
      <c r="E1027" s="195"/>
      <c r="F1027" s="204"/>
      <c r="G1027" s="195"/>
      <c r="H1027" s="195"/>
      <c r="I1027" s="214"/>
      <c r="J1027" s="214"/>
      <c r="K1027" s="195"/>
      <c r="L1027" s="195"/>
      <c r="M1027" s="195"/>
      <c r="N1027" s="216"/>
      <c r="O1027" s="195"/>
      <c r="P1027" s="195"/>
      <c r="Q1027" s="195"/>
      <c r="R1027" s="195"/>
      <c r="S1027" s="201"/>
    </row>
    <row r="1028" spans="1:19" ht="15" hidden="1" x14ac:dyDescent="0.25">
      <c r="A1028" s="172"/>
      <c r="B1028" s="202" t="s">
        <v>2166</v>
      </c>
      <c r="C1028" s="203" t="s">
        <v>2167</v>
      </c>
      <c r="D1028" s="202" t="s">
        <v>1611</v>
      </c>
      <c r="E1028" s="195"/>
      <c r="F1028" s="204"/>
      <c r="G1028" s="195"/>
      <c r="H1028" s="195"/>
      <c r="I1028" s="214"/>
      <c r="J1028" s="214"/>
      <c r="K1028" s="195"/>
      <c r="L1028" s="195"/>
      <c r="M1028" s="195"/>
      <c r="N1028" s="216"/>
      <c r="O1028" s="195"/>
      <c r="P1028" s="195"/>
      <c r="Q1028" s="195"/>
      <c r="R1028" s="195"/>
      <c r="S1028" s="201"/>
    </row>
    <row r="1029" spans="1:19" ht="15" hidden="1" x14ac:dyDescent="0.25">
      <c r="A1029" s="172"/>
      <c r="B1029" s="202" t="s">
        <v>2168</v>
      </c>
      <c r="C1029" s="203" t="s">
        <v>2169</v>
      </c>
      <c r="D1029" s="202" t="s">
        <v>1613</v>
      </c>
      <c r="E1029" s="195"/>
      <c r="F1029" s="204"/>
      <c r="G1029" s="195"/>
      <c r="H1029" s="195"/>
      <c r="I1029" s="214"/>
      <c r="J1029" s="214"/>
      <c r="K1029" s="195"/>
      <c r="L1029" s="195"/>
      <c r="M1029" s="195"/>
      <c r="N1029" s="216"/>
      <c r="O1029" s="195"/>
      <c r="P1029" s="195"/>
      <c r="Q1029" s="195"/>
      <c r="R1029" s="195"/>
      <c r="S1029" s="201"/>
    </row>
    <row r="1030" spans="1:19" ht="15" hidden="1" x14ac:dyDescent="0.25">
      <c r="A1030" s="172"/>
      <c r="B1030" s="202" t="s">
        <v>2170</v>
      </c>
      <c r="C1030" s="203" t="s">
        <v>2171</v>
      </c>
      <c r="D1030" s="202" t="s">
        <v>1611</v>
      </c>
      <c r="E1030" s="195"/>
      <c r="F1030" s="204"/>
      <c r="G1030" s="195"/>
      <c r="H1030" s="195"/>
      <c r="I1030" s="214"/>
      <c r="J1030" s="214"/>
      <c r="K1030" s="195"/>
      <c r="L1030" s="195"/>
      <c r="M1030" s="195"/>
      <c r="N1030" s="216"/>
      <c r="O1030" s="195"/>
      <c r="P1030" s="195"/>
      <c r="Q1030" s="195"/>
      <c r="R1030" s="195"/>
      <c r="S1030" s="201"/>
    </row>
    <row r="1031" spans="1:19" ht="15" hidden="1" x14ac:dyDescent="0.25">
      <c r="A1031" s="172"/>
      <c r="B1031" s="202" t="s">
        <v>2172</v>
      </c>
      <c r="C1031" s="203" t="s">
        <v>2173</v>
      </c>
      <c r="D1031" s="202" t="s">
        <v>1613</v>
      </c>
      <c r="E1031" s="195"/>
      <c r="F1031" s="204"/>
      <c r="G1031" s="195"/>
      <c r="H1031" s="195"/>
      <c r="I1031" s="214"/>
      <c r="J1031" s="214"/>
      <c r="K1031" s="195"/>
      <c r="L1031" s="195"/>
      <c r="M1031" s="195"/>
      <c r="N1031" s="216"/>
      <c r="O1031" s="195"/>
      <c r="P1031" s="195"/>
      <c r="Q1031" s="195"/>
      <c r="R1031" s="195"/>
      <c r="S1031" s="201"/>
    </row>
    <row r="1032" spans="1:19" ht="15" hidden="1" x14ac:dyDescent="0.25">
      <c r="A1032" s="172"/>
      <c r="B1032" s="202" t="s">
        <v>2174</v>
      </c>
      <c r="C1032" s="203" t="s">
        <v>2175</v>
      </c>
      <c r="D1032" s="202" t="s">
        <v>1611</v>
      </c>
      <c r="E1032" s="195"/>
      <c r="F1032" s="204"/>
      <c r="G1032" s="195"/>
      <c r="H1032" s="195"/>
      <c r="I1032" s="214"/>
      <c r="J1032" s="214"/>
      <c r="K1032" s="195"/>
      <c r="L1032" s="195"/>
      <c r="M1032" s="195"/>
      <c r="N1032" s="216"/>
      <c r="O1032" s="195"/>
      <c r="P1032" s="195"/>
      <c r="Q1032" s="195"/>
      <c r="R1032" s="195"/>
      <c r="S1032" s="201"/>
    </row>
    <row r="1033" spans="1:19" ht="15" hidden="1" x14ac:dyDescent="0.25">
      <c r="A1033" s="172"/>
      <c r="B1033" s="202" t="s">
        <v>2176</v>
      </c>
      <c r="C1033" s="203" t="s">
        <v>2177</v>
      </c>
      <c r="D1033" s="202" t="s">
        <v>1613</v>
      </c>
      <c r="E1033" s="195"/>
      <c r="F1033" s="204"/>
      <c r="G1033" s="195"/>
      <c r="H1033" s="195"/>
      <c r="I1033" s="214"/>
      <c r="J1033" s="214"/>
      <c r="K1033" s="195"/>
      <c r="L1033" s="195"/>
      <c r="M1033" s="195"/>
      <c r="N1033" s="216"/>
      <c r="O1033" s="195"/>
      <c r="P1033" s="195"/>
      <c r="Q1033" s="195"/>
      <c r="R1033" s="195"/>
      <c r="S1033" s="201"/>
    </row>
    <row r="1034" spans="1:19" ht="15" hidden="1" x14ac:dyDescent="0.25">
      <c r="A1034" s="172"/>
      <c r="B1034" s="202" t="s">
        <v>2178</v>
      </c>
      <c r="C1034" s="203" t="s">
        <v>2179</v>
      </c>
      <c r="D1034" s="202" t="s">
        <v>1611</v>
      </c>
      <c r="E1034" s="195"/>
      <c r="F1034" s="204"/>
      <c r="G1034" s="195"/>
      <c r="H1034" s="195"/>
      <c r="I1034" s="214"/>
      <c r="J1034" s="214"/>
      <c r="K1034" s="195"/>
      <c r="L1034" s="195"/>
      <c r="M1034" s="195"/>
      <c r="N1034" s="216"/>
      <c r="O1034" s="195"/>
      <c r="P1034" s="195"/>
      <c r="Q1034" s="195"/>
      <c r="R1034" s="195"/>
      <c r="S1034" s="201"/>
    </row>
    <row r="1035" spans="1:19" ht="15" hidden="1" x14ac:dyDescent="0.25">
      <c r="A1035" s="172"/>
      <c r="B1035" s="202" t="s">
        <v>2180</v>
      </c>
      <c r="C1035" s="203" t="s">
        <v>2181</v>
      </c>
      <c r="D1035" s="202" t="s">
        <v>1611</v>
      </c>
      <c r="E1035" s="195"/>
      <c r="F1035" s="204"/>
      <c r="G1035" s="195"/>
      <c r="H1035" s="195"/>
      <c r="I1035" s="214"/>
      <c r="J1035" s="214"/>
      <c r="K1035" s="195"/>
      <c r="L1035" s="195"/>
      <c r="M1035" s="195"/>
      <c r="N1035" s="216"/>
      <c r="O1035" s="195"/>
      <c r="P1035" s="195"/>
      <c r="Q1035" s="195"/>
      <c r="R1035" s="195"/>
      <c r="S1035" s="201"/>
    </row>
    <row r="1036" spans="1:19" ht="15" hidden="1" x14ac:dyDescent="0.25">
      <c r="A1036" s="172"/>
      <c r="B1036" s="202" t="s">
        <v>2182</v>
      </c>
      <c r="C1036" s="203" t="s">
        <v>2183</v>
      </c>
      <c r="D1036" s="202" t="s">
        <v>1611</v>
      </c>
      <c r="E1036" s="195"/>
      <c r="F1036" s="204"/>
      <c r="G1036" s="195"/>
      <c r="H1036" s="195"/>
      <c r="I1036" s="214"/>
      <c r="J1036" s="214"/>
      <c r="K1036" s="195"/>
      <c r="L1036" s="195"/>
      <c r="M1036" s="195"/>
      <c r="N1036" s="216"/>
      <c r="O1036" s="195"/>
      <c r="P1036" s="195"/>
      <c r="Q1036" s="195"/>
      <c r="R1036" s="195"/>
      <c r="S1036" s="201"/>
    </row>
    <row r="1037" spans="1:19" ht="15" hidden="1" x14ac:dyDescent="0.25">
      <c r="A1037" s="172"/>
      <c r="B1037" s="202" t="s">
        <v>2184</v>
      </c>
      <c r="C1037" s="203" t="s">
        <v>2185</v>
      </c>
      <c r="D1037" s="202" t="s">
        <v>1611</v>
      </c>
      <c r="E1037" s="195"/>
      <c r="F1037" s="204"/>
      <c r="G1037" s="195"/>
      <c r="H1037" s="195"/>
      <c r="I1037" s="214"/>
      <c r="J1037" s="214"/>
      <c r="K1037" s="195"/>
      <c r="L1037" s="195"/>
      <c r="M1037" s="195"/>
      <c r="N1037" s="216"/>
      <c r="O1037" s="195"/>
      <c r="P1037" s="195"/>
      <c r="Q1037" s="195"/>
      <c r="R1037" s="195"/>
      <c r="S1037" s="201"/>
    </row>
    <row r="1038" spans="1:19" ht="15" hidden="1" x14ac:dyDescent="0.25">
      <c r="A1038" s="172"/>
      <c r="B1038" s="202" t="s">
        <v>2186</v>
      </c>
      <c r="C1038" s="203" t="s">
        <v>1717</v>
      </c>
      <c r="D1038" s="202" t="s">
        <v>1611</v>
      </c>
      <c r="E1038" s="195"/>
      <c r="F1038" s="204"/>
      <c r="G1038" s="195"/>
      <c r="H1038" s="195"/>
      <c r="I1038" s="214"/>
      <c r="J1038" s="214"/>
      <c r="K1038" s="195"/>
      <c r="L1038" s="195"/>
      <c r="M1038" s="195"/>
      <c r="N1038" s="216"/>
      <c r="O1038" s="195"/>
      <c r="P1038" s="195"/>
      <c r="Q1038" s="195"/>
      <c r="R1038" s="195"/>
      <c r="S1038" s="201"/>
    </row>
    <row r="1039" spans="1:19" ht="15" hidden="1" x14ac:dyDescent="0.25">
      <c r="A1039" s="172"/>
      <c r="B1039" s="202" t="s">
        <v>2187</v>
      </c>
      <c r="C1039" s="203" t="s">
        <v>1717</v>
      </c>
      <c r="D1039" s="202" t="s">
        <v>1613</v>
      </c>
      <c r="E1039" s="195"/>
      <c r="F1039" s="204"/>
      <c r="G1039" s="195"/>
      <c r="H1039" s="195"/>
      <c r="I1039" s="214"/>
      <c r="J1039" s="214"/>
      <c r="K1039" s="195"/>
      <c r="L1039" s="195"/>
      <c r="M1039" s="195"/>
      <c r="N1039" s="216"/>
      <c r="O1039" s="195"/>
      <c r="P1039" s="195"/>
      <c r="Q1039" s="195"/>
      <c r="R1039" s="195"/>
      <c r="S1039" s="201"/>
    </row>
    <row r="1040" spans="1:19" ht="15" hidden="1" x14ac:dyDescent="0.25">
      <c r="A1040" s="172"/>
      <c r="B1040" s="202" t="s">
        <v>2188</v>
      </c>
      <c r="C1040" s="203" t="s">
        <v>1720</v>
      </c>
      <c r="D1040" s="202" t="s">
        <v>1611</v>
      </c>
      <c r="E1040" s="195"/>
      <c r="F1040" s="204"/>
      <c r="G1040" s="195"/>
      <c r="H1040" s="195"/>
      <c r="I1040" s="214"/>
      <c r="J1040" s="214"/>
      <c r="K1040" s="195"/>
      <c r="L1040" s="195"/>
      <c r="M1040" s="195"/>
      <c r="N1040" s="216"/>
      <c r="O1040" s="195"/>
      <c r="P1040" s="195"/>
      <c r="Q1040" s="195"/>
      <c r="R1040" s="195"/>
      <c r="S1040" s="201"/>
    </row>
    <row r="1041" spans="1:19" ht="15" hidden="1" x14ac:dyDescent="0.25">
      <c r="A1041" s="172"/>
      <c r="B1041" s="202" t="s">
        <v>2189</v>
      </c>
      <c r="C1041" s="203" t="s">
        <v>1720</v>
      </c>
      <c r="D1041" s="202" t="s">
        <v>1613</v>
      </c>
      <c r="E1041" s="195"/>
      <c r="F1041" s="204"/>
      <c r="G1041" s="195"/>
      <c r="H1041" s="195"/>
      <c r="I1041" s="214"/>
      <c r="J1041" s="214"/>
      <c r="K1041" s="195"/>
      <c r="L1041" s="195"/>
      <c r="M1041" s="195"/>
      <c r="N1041" s="216"/>
      <c r="O1041" s="195"/>
      <c r="P1041" s="195"/>
      <c r="Q1041" s="195"/>
      <c r="R1041" s="195"/>
      <c r="S1041" s="201"/>
    </row>
    <row r="1042" spans="1:19" ht="15" hidden="1" x14ac:dyDescent="0.25">
      <c r="A1042" s="172"/>
      <c r="B1042" s="202" t="s">
        <v>2190</v>
      </c>
      <c r="C1042" s="203" t="s">
        <v>2191</v>
      </c>
      <c r="D1042" s="202" t="s">
        <v>1611</v>
      </c>
      <c r="E1042" s="195"/>
      <c r="F1042" s="204"/>
      <c r="G1042" s="195"/>
      <c r="H1042" s="195"/>
      <c r="I1042" s="214"/>
      <c r="J1042" s="214"/>
      <c r="K1042" s="195"/>
      <c r="L1042" s="195"/>
      <c r="M1042" s="195"/>
      <c r="N1042" s="216"/>
      <c r="O1042" s="195"/>
      <c r="P1042" s="195"/>
      <c r="Q1042" s="195"/>
      <c r="R1042" s="195"/>
      <c r="S1042" s="201"/>
    </row>
    <row r="1043" spans="1:19" ht="15" hidden="1" x14ac:dyDescent="0.25">
      <c r="A1043" s="172"/>
      <c r="B1043" s="202" t="s">
        <v>2192</v>
      </c>
      <c r="C1043" s="203" t="s">
        <v>2193</v>
      </c>
      <c r="D1043" s="202" t="s">
        <v>1611</v>
      </c>
      <c r="E1043" s="195"/>
      <c r="F1043" s="204"/>
      <c r="G1043" s="195"/>
      <c r="H1043" s="195"/>
      <c r="I1043" s="214"/>
      <c r="J1043" s="214"/>
      <c r="K1043" s="195"/>
      <c r="L1043" s="195"/>
      <c r="M1043" s="195"/>
      <c r="N1043" s="216"/>
      <c r="O1043" s="195"/>
      <c r="P1043" s="195"/>
      <c r="Q1043" s="195"/>
      <c r="R1043" s="195"/>
      <c r="S1043" s="201"/>
    </row>
    <row r="1044" spans="1:19" ht="15" hidden="1" x14ac:dyDescent="0.25">
      <c r="A1044" s="172"/>
      <c r="B1044" s="202" t="s">
        <v>2194</v>
      </c>
      <c r="C1044" s="203" t="s">
        <v>2195</v>
      </c>
      <c r="D1044" s="202" t="s">
        <v>1611</v>
      </c>
      <c r="E1044" s="195"/>
      <c r="F1044" s="204"/>
      <c r="G1044" s="195"/>
      <c r="H1044" s="195"/>
      <c r="I1044" s="214"/>
      <c r="J1044" s="214"/>
      <c r="K1044" s="195"/>
      <c r="L1044" s="195"/>
      <c r="M1044" s="195"/>
      <c r="N1044" s="216"/>
      <c r="O1044" s="195"/>
      <c r="P1044" s="195"/>
      <c r="Q1044" s="195"/>
      <c r="R1044" s="195"/>
      <c r="S1044" s="201"/>
    </row>
    <row r="1045" spans="1:19" ht="15" hidden="1" x14ac:dyDescent="0.25">
      <c r="A1045" s="172"/>
      <c r="B1045" s="202" t="s">
        <v>2196</v>
      </c>
      <c r="C1045" s="203" t="s">
        <v>2197</v>
      </c>
      <c r="D1045" s="202" t="s">
        <v>1611</v>
      </c>
      <c r="E1045" s="195"/>
      <c r="F1045" s="204"/>
      <c r="G1045" s="195"/>
      <c r="H1045" s="195"/>
      <c r="I1045" s="214"/>
      <c r="J1045" s="214"/>
      <c r="K1045" s="195"/>
      <c r="L1045" s="195"/>
      <c r="M1045" s="195"/>
      <c r="N1045" s="216"/>
      <c r="O1045" s="195"/>
      <c r="P1045" s="195"/>
      <c r="Q1045" s="195"/>
      <c r="R1045" s="195"/>
      <c r="S1045" s="201"/>
    </row>
    <row r="1046" spans="1:19" ht="15" hidden="1" x14ac:dyDescent="0.25">
      <c r="A1046" s="172"/>
      <c r="B1046" s="202" t="s">
        <v>2198</v>
      </c>
      <c r="C1046" s="203" t="s">
        <v>1717</v>
      </c>
      <c r="D1046" s="202" t="s">
        <v>1611</v>
      </c>
      <c r="E1046" s="195"/>
      <c r="F1046" s="204"/>
      <c r="G1046" s="195"/>
      <c r="H1046" s="195"/>
      <c r="I1046" s="214"/>
      <c r="J1046" s="214"/>
      <c r="K1046" s="195"/>
      <c r="L1046" s="195"/>
      <c r="M1046" s="195"/>
      <c r="N1046" s="216"/>
      <c r="O1046" s="195"/>
      <c r="P1046" s="195"/>
      <c r="Q1046" s="195"/>
      <c r="R1046" s="195"/>
      <c r="S1046" s="201"/>
    </row>
    <row r="1047" spans="1:19" ht="15" hidden="1" x14ac:dyDescent="0.25">
      <c r="A1047" s="172"/>
      <c r="B1047" s="202" t="s">
        <v>2199</v>
      </c>
      <c r="C1047" s="203" t="s">
        <v>1717</v>
      </c>
      <c r="D1047" s="202" t="s">
        <v>1613</v>
      </c>
      <c r="E1047" s="195"/>
      <c r="F1047" s="204"/>
      <c r="G1047" s="195"/>
      <c r="H1047" s="195"/>
      <c r="I1047" s="214"/>
      <c r="J1047" s="214"/>
      <c r="K1047" s="195"/>
      <c r="L1047" s="195"/>
      <c r="M1047" s="195"/>
      <c r="N1047" s="216"/>
      <c r="O1047" s="195"/>
      <c r="P1047" s="195"/>
      <c r="Q1047" s="195"/>
      <c r="R1047" s="195"/>
      <c r="S1047" s="201"/>
    </row>
    <row r="1048" spans="1:19" ht="15" hidden="1" x14ac:dyDescent="0.25">
      <c r="A1048" s="172"/>
      <c r="B1048" s="202" t="s">
        <v>2200</v>
      </c>
      <c r="C1048" s="203" t="s">
        <v>1720</v>
      </c>
      <c r="D1048" s="202" t="s">
        <v>1611</v>
      </c>
      <c r="E1048" s="195"/>
      <c r="F1048" s="204"/>
      <c r="G1048" s="195"/>
      <c r="H1048" s="195"/>
      <c r="I1048" s="214"/>
      <c r="J1048" s="214"/>
      <c r="K1048" s="195"/>
      <c r="L1048" s="195"/>
      <c r="M1048" s="195"/>
      <c r="N1048" s="216"/>
      <c r="O1048" s="195"/>
      <c r="P1048" s="195"/>
      <c r="Q1048" s="195"/>
      <c r="R1048" s="195"/>
      <c r="S1048" s="201"/>
    </row>
    <row r="1049" spans="1:19" ht="15" hidden="1" x14ac:dyDescent="0.25">
      <c r="A1049" s="172"/>
      <c r="B1049" s="202" t="s">
        <v>2201</v>
      </c>
      <c r="C1049" s="203" t="s">
        <v>1720</v>
      </c>
      <c r="D1049" s="202" t="s">
        <v>1613</v>
      </c>
      <c r="E1049" s="195"/>
      <c r="F1049" s="204"/>
      <c r="G1049" s="195"/>
      <c r="H1049" s="195"/>
      <c r="I1049" s="214"/>
      <c r="J1049" s="214"/>
      <c r="K1049" s="195"/>
      <c r="L1049" s="195"/>
      <c r="M1049" s="195"/>
      <c r="N1049" s="216"/>
      <c r="O1049" s="195"/>
      <c r="P1049" s="195"/>
      <c r="Q1049" s="195"/>
      <c r="R1049" s="195"/>
      <c r="S1049" s="201"/>
    </row>
    <row r="1050" spans="1:19" ht="15" hidden="1" x14ac:dyDescent="0.25">
      <c r="A1050" s="172"/>
      <c r="B1050" s="202" t="s">
        <v>2202</v>
      </c>
      <c r="C1050" s="203" t="s">
        <v>1717</v>
      </c>
      <c r="D1050" s="202" t="s">
        <v>1611</v>
      </c>
      <c r="E1050" s="195"/>
      <c r="F1050" s="204"/>
      <c r="G1050" s="195"/>
      <c r="H1050" s="195"/>
      <c r="I1050" s="214"/>
      <c r="J1050" s="214"/>
      <c r="K1050" s="195"/>
      <c r="L1050" s="195"/>
      <c r="M1050" s="195"/>
      <c r="N1050" s="216"/>
      <c r="O1050" s="195"/>
      <c r="P1050" s="195"/>
      <c r="Q1050" s="195"/>
      <c r="R1050" s="195"/>
      <c r="S1050" s="201"/>
    </row>
    <row r="1051" spans="1:19" ht="15" hidden="1" x14ac:dyDescent="0.25">
      <c r="A1051" s="172"/>
      <c r="B1051" s="202" t="s">
        <v>2203</v>
      </c>
      <c r="C1051" s="203" t="s">
        <v>1717</v>
      </c>
      <c r="D1051" s="202" t="s">
        <v>1613</v>
      </c>
      <c r="E1051" s="195"/>
      <c r="F1051" s="204"/>
      <c r="G1051" s="195"/>
      <c r="H1051" s="195"/>
      <c r="I1051" s="214"/>
      <c r="J1051" s="214"/>
      <c r="K1051" s="195"/>
      <c r="L1051" s="195"/>
      <c r="M1051" s="195"/>
      <c r="N1051" s="216"/>
      <c r="O1051" s="195"/>
      <c r="P1051" s="195"/>
      <c r="Q1051" s="195"/>
      <c r="R1051" s="195"/>
      <c r="S1051" s="201"/>
    </row>
    <row r="1052" spans="1:19" ht="15" hidden="1" x14ac:dyDescent="0.25">
      <c r="A1052" s="172"/>
      <c r="B1052" s="202" t="s">
        <v>2204</v>
      </c>
      <c r="C1052" s="203" t="s">
        <v>1720</v>
      </c>
      <c r="D1052" s="202" t="s">
        <v>1611</v>
      </c>
      <c r="E1052" s="195"/>
      <c r="F1052" s="204"/>
      <c r="G1052" s="195"/>
      <c r="H1052" s="195"/>
      <c r="I1052" s="214"/>
      <c r="J1052" s="214"/>
      <c r="K1052" s="195"/>
      <c r="L1052" s="195"/>
      <c r="M1052" s="195"/>
      <c r="N1052" s="216"/>
      <c r="O1052" s="195"/>
      <c r="P1052" s="195"/>
      <c r="Q1052" s="195"/>
      <c r="R1052" s="195"/>
      <c r="S1052" s="201"/>
    </row>
    <row r="1053" spans="1:19" ht="15" hidden="1" x14ac:dyDescent="0.25">
      <c r="A1053" s="172"/>
      <c r="B1053" s="202" t="s">
        <v>2205</v>
      </c>
      <c r="C1053" s="203" t="s">
        <v>1720</v>
      </c>
      <c r="D1053" s="202" t="s">
        <v>1613</v>
      </c>
      <c r="E1053" s="195"/>
      <c r="F1053" s="204"/>
      <c r="G1053" s="195"/>
      <c r="H1053" s="195"/>
      <c r="I1053" s="214"/>
      <c r="J1053" s="214"/>
      <c r="K1053" s="195"/>
      <c r="L1053" s="195"/>
      <c r="M1053" s="195"/>
      <c r="N1053" s="216"/>
      <c r="O1053" s="195"/>
      <c r="P1053" s="195"/>
      <c r="Q1053" s="195"/>
      <c r="R1053" s="195"/>
      <c r="S1053" s="201"/>
    </row>
    <row r="1054" spans="1:19" ht="15" hidden="1" x14ac:dyDescent="0.25">
      <c r="A1054" s="172"/>
      <c r="B1054" s="202" t="s">
        <v>2206</v>
      </c>
      <c r="C1054" s="203" t="s">
        <v>2207</v>
      </c>
      <c r="D1054" s="202" t="s">
        <v>1611</v>
      </c>
      <c r="E1054" s="195"/>
      <c r="F1054" s="204"/>
      <c r="G1054" s="195"/>
      <c r="H1054" s="195"/>
      <c r="I1054" s="214"/>
      <c r="J1054" s="214"/>
      <c r="K1054" s="195"/>
      <c r="L1054" s="195"/>
      <c r="M1054" s="195"/>
      <c r="N1054" s="216"/>
      <c r="O1054" s="195"/>
      <c r="P1054" s="195"/>
      <c r="Q1054" s="195"/>
      <c r="R1054" s="195"/>
      <c r="S1054" s="201"/>
    </row>
    <row r="1055" spans="1:19" ht="15" hidden="1" x14ac:dyDescent="0.25">
      <c r="A1055" s="172"/>
      <c r="B1055" s="202" t="s">
        <v>2208</v>
      </c>
      <c r="C1055" s="203" t="s">
        <v>2209</v>
      </c>
      <c r="D1055" s="202" t="s">
        <v>1611</v>
      </c>
      <c r="E1055" s="195"/>
      <c r="F1055" s="204"/>
      <c r="G1055" s="195"/>
      <c r="H1055" s="195"/>
      <c r="I1055" s="214"/>
      <c r="J1055" s="214"/>
      <c r="K1055" s="195"/>
      <c r="L1055" s="195"/>
      <c r="M1055" s="195"/>
      <c r="N1055" s="216"/>
      <c r="O1055" s="195"/>
      <c r="P1055" s="195"/>
      <c r="Q1055" s="195"/>
      <c r="R1055" s="195"/>
      <c r="S1055" s="201"/>
    </row>
    <row r="1056" spans="1:19" ht="15" hidden="1" x14ac:dyDescent="0.25">
      <c r="A1056" s="172"/>
      <c r="B1056" s="202" t="s">
        <v>2210</v>
      </c>
      <c r="C1056" s="203" t="s">
        <v>2207</v>
      </c>
      <c r="D1056" s="202" t="s">
        <v>1611</v>
      </c>
      <c r="E1056" s="195"/>
      <c r="F1056" s="204"/>
      <c r="G1056" s="195"/>
      <c r="H1056" s="195"/>
      <c r="I1056" s="214"/>
      <c r="J1056" s="214"/>
      <c r="K1056" s="195"/>
      <c r="L1056" s="195"/>
      <c r="M1056" s="195"/>
      <c r="N1056" s="216"/>
      <c r="O1056" s="195"/>
      <c r="P1056" s="195"/>
      <c r="Q1056" s="195"/>
      <c r="R1056" s="195"/>
      <c r="S1056" s="201"/>
    </row>
    <row r="1057" spans="1:19" ht="15" hidden="1" x14ac:dyDescent="0.25">
      <c r="A1057" s="172"/>
      <c r="B1057" s="202" t="s">
        <v>2211</v>
      </c>
      <c r="C1057" s="203" t="s">
        <v>2209</v>
      </c>
      <c r="D1057" s="202" t="s">
        <v>1611</v>
      </c>
      <c r="E1057" s="195"/>
      <c r="F1057" s="204"/>
      <c r="G1057" s="195"/>
      <c r="H1057" s="195"/>
      <c r="I1057" s="214"/>
      <c r="J1057" s="214"/>
      <c r="K1057" s="195"/>
      <c r="L1057" s="195"/>
      <c r="M1057" s="195"/>
      <c r="N1057" s="216"/>
      <c r="O1057" s="195"/>
      <c r="P1057" s="195"/>
      <c r="Q1057" s="195"/>
      <c r="R1057" s="195"/>
      <c r="S1057" s="201"/>
    </row>
    <row r="1058" spans="1:19" ht="15" hidden="1" x14ac:dyDescent="0.25">
      <c r="A1058" s="172"/>
      <c r="B1058" s="202" t="s">
        <v>2212</v>
      </c>
      <c r="C1058" s="203" t="s">
        <v>2213</v>
      </c>
      <c r="D1058" s="202" t="s">
        <v>2214</v>
      </c>
      <c r="E1058" s="195"/>
      <c r="F1058" s="204"/>
      <c r="G1058" s="195"/>
      <c r="H1058" s="195"/>
      <c r="I1058" s="214"/>
      <c r="J1058" s="214"/>
      <c r="K1058" s="195"/>
      <c r="L1058" s="195"/>
      <c r="M1058" s="195"/>
      <c r="N1058" s="216"/>
      <c r="O1058" s="195"/>
      <c r="P1058" s="195"/>
      <c r="Q1058" s="195"/>
      <c r="R1058" s="195"/>
      <c r="S1058" s="201"/>
    </row>
    <row r="1059" spans="1:19" ht="15" hidden="1" x14ac:dyDescent="0.25">
      <c r="A1059" s="172"/>
      <c r="B1059" s="202" t="s">
        <v>2215</v>
      </c>
      <c r="C1059" s="203" t="s">
        <v>2216</v>
      </c>
      <c r="D1059" s="202" t="s">
        <v>1611</v>
      </c>
      <c r="E1059" s="195"/>
      <c r="F1059" s="204"/>
      <c r="G1059" s="195"/>
      <c r="H1059" s="195"/>
      <c r="I1059" s="214"/>
      <c r="J1059" s="214"/>
      <c r="K1059" s="195"/>
      <c r="L1059" s="195"/>
      <c r="M1059" s="195"/>
      <c r="N1059" s="216"/>
      <c r="O1059" s="195"/>
      <c r="P1059" s="195"/>
      <c r="Q1059" s="195"/>
      <c r="R1059" s="195"/>
      <c r="S1059" s="201"/>
    </row>
    <row r="1060" spans="1:19" ht="15" hidden="1" x14ac:dyDescent="0.25">
      <c r="A1060" s="172"/>
      <c r="B1060" s="202" t="s">
        <v>2217</v>
      </c>
      <c r="C1060" s="203" t="s">
        <v>2218</v>
      </c>
      <c r="D1060" s="202" t="s">
        <v>1611</v>
      </c>
      <c r="E1060" s="195"/>
      <c r="F1060" s="204"/>
      <c r="G1060" s="195"/>
      <c r="H1060" s="195"/>
      <c r="I1060" s="214"/>
      <c r="J1060" s="214"/>
      <c r="K1060" s="195"/>
      <c r="L1060" s="195"/>
      <c r="M1060" s="195"/>
      <c r="N1060" s="216"/>
      <c r="O1060" s="195"/>
      <c r="P1060" s="195"/>
      <c r="Q1060" s="195"/>
      <c r="R1060" s="195"/>
      <c r="S1060" s="201"/>
    </row>
    <row r="1061" spans="1:19" ht="15" hidden="1" x14ac:dyDescent="0.25">
      <c r="A1061" s="172"/>
      <c r="B1061" s="202" t="s">
        <v>2219</v>
      </c>
      <c r="C1061" s="203" t="s">
        <v>2220</v>
      </c>
      <c r="D1061" s="202" t="s">
        <v>1611</v>
      </c>
      <c r="E1061" s="195"/>
      <c r="F1061" s="204"/>
      <c r="G1061" s="195"/>
      <c r="H1061" s="195"/>
      <c r="I1061" s="214"/>
      <c r="J1061" s="214"/>
      <c r="K1061" s="195"/>
      <c r="L1061" s="195"/>
      <c r="M1061" s="195"/>
      <c r="N1061" s="216"/>
      <c r="O1061" s="195"/>
      <c r="P1061" s="195"/>
      <c r="Q1061" s="195"/>
      <c r="R1061" s="195"/>
      <c r="S1061" s="201"/>
    </row>
    <row r="1062" spans="1:19" ht="15" hidden="1" x14ac:dyDescent="0.25">
      <c r="A1062" s="172"/>
      <c r="B1062" s="202" t="s">
        <v>2221</v>
      </c>
      <c r="C1062" s="203" t="s">
        <v>2218</v>
      </c>
      <c r="D1062" s="202" t="s">
        <v>1611</v>
      </c>
      <c r="E1062" s="195"/>
      <c r="F1062" s="204"/>
      <c r="G1062" s="195"/>
      <c r="H1062" s="195"/>
      <c r="I1062" s="214"/>
      <c r="J1062" s="214"/>
      <c r="K1062" s="195"/>
      <c r="L1062" s="195"/>
      <c r="M1062" s="195"/>
      <c r="N1062" s="216"/>
      <c r="O1062" s="195"/>
      <c r="P1062" s="195"/>
      <c r="Q1062" s="195"/>
      <c r="R1062" s="195"/>
      <c r="S1062" s="201"/>
    </row>
    <row r="1063" spans="1:19" ht="15" hidden="1" x14ac:dyDescent="0.25">
      <c r="A1063" s="172"/>
      <c r="B1063" s="202" t="s">
        <v>2222</v>
      </c>
      <c r="C1063" s="203" t="s">
        <v>2223</v>
      </c>
      <c r="D1063" s="202" t="s">
        <v>1611</v>
      </c>
      <c r="E1063" s="195"/>
      <c r="F1063" s="204"/>
      <c r="G1063" s="195"/>
      <c r="H1063" s="195"/>
      <c r="I1063" s="214"/>
      <c r="J1063" s="214"/>
      <c r="K1063" s="195"/>
      <c r="L1063" s="195"/>
      <c r="M1063" s="195"/>
      <c r="N1063" s="216"/>
      <c r="O1063" s="195"/>
      <c r="P1063" s="195"/>
      <c r="Q1063" s="195"/>
      <c r="R1063" s="195"/>
      <c r="S1063" s="201"/>
    </row>
    <row r="1064" spans="1:19" ht="15" hidden="1" x14ac:dyDescent="0.25">
      <c r="A1064" s="172"/>
      <c r="B1064" s="202" t="s">
        <v>2224</v>
      </c>
      <c r="C1064" s="203" t="s">
        <v>2225</v>
      </c>
      <c r="D1064" s="202" t="s">
        <v>1611</v>
      </c>
      <c r="E1064" s="195"/>
      <c r="F1064" s="204"/>
      <c r="G1064" s="195"/>
      <c r="H1064" s="195"/>
      <c r="I1064" s="214"/>
      <c r="J1064" s="214"/>
      <c r="K1064" s="195"/>
      <c r="L1064" s="195"/>
      <c r="M1064" s="195"/>
      <c r="N1064" s="216"/>
      <c r="O1064" s="195"/>
      <c r="P1064" s="195"/>
      <c r="Q1064" s="195"/>
      <c r="R1064" s="195"/>
      <c r="S1064" s="201"/>
    </row>
    <row r="1065" spans="1:19" ht="15" hidden="1" x14ac:dyDescent="0.25">
      <c r="A1065" s="172"/>
      <c r="B1065" s="202" t="s">
        <v>2226</v>
      </c>
      <c r="C1065" s="203" t="s">
        <v>2227</v>
      </c>
      <c r="D1065" s="202" t="s">
        <v>1611</v>
      </c>
      <c r="E1065" s="195"/>
      <c r="F1065" s="204"/>
      <c r="G1065" s="195"/>
      <c r="H1065" s="195"/>
      <c r="I1065" s="214"/>
      <c r="J1065" s="214"/>
      <c r="K1065" s="195"/>
      <c r="L1065" s="195"/>
      <c r="M1065" s="195"/>
      <c r="N1065" s="216"/>
      <c r="O1065" s="195"/>
      <c r="P1065" s="195"/>
      <c r="Q1065" s="195"/>
      <c r="R1065" s="195"/>
      <c r="S1065" s="201"/>
    </row>
    <row r="1066" spans="1:19" ht="15" hidden="1" x14ac:dyDescent="0.25">
      <c r="A1066" s="172"/>
      <c r="B1066" s="202" t="s">
        <v>2228</v>
      </c>
      <c r="C1066" s="203" t="s">
        <v>2229</v>
      </c>
      <c r="D1066" s="202" t="s">
        <v>1611</v>
      </c>
      <c r="E1066" s="195"/>
      <c r="F1066" s="204"/>
      <c r="G1066" s="195"/>
      <c r="H1066" s="195"/>
      <c r="I1066" s="214"/>
      <c r="J1066" s="214"/>
      <c r="K1066" s="195"/>
      <c r="L1066" s="195"/>
      <c r="M1066" s="195"/>
      <c r="N1066" s="216"/>
      <c r="O1066" s="195"/>
      <c r="P1066" s="195"/>
      <c r="Q1066" s="195"/>
      <c r="R1066" s="195"/>
      <c r="S1066" s="201"/>
    </row>
    <row r="1067" spans="1:19" ht="15" hidden="1" x14ac:dyDescent="0.25">
      <c r="A1067" s="172"/>
      <c r="B1067" s="202" t="s">
        <v>2230</v>
      </c>
      <c r="C1067" s="203" t="s">
        <v>1610</v>
      </c>
      <c r="D1067" s="202" t="s">
        <v>1611</v>
      </c>
      <c r="E1067" s="195"/>
      <c r="F1067" s="204"/>
      <c r="G1067" s="195"/>
      <c r="H1067" s="195"/>
      <c r="I1067" s="214"/>
      <c r="J1067" s="214"/>
      <c r="K1067" s="195"/>
      <c r="L1067" s="195"/>
      <c r="M1067" s="195"/>
      <c r="N1067" s="216"/>
      <c r="O1067" s="195"/>
      <c r="P1067" s="195"/>
      <c r="Q1067" s="195"/>
      <c r="R1067" s="195"/>
      <c r="S1067" s="201"/>
    </row>
    <row r="1068" spans="1:19" ht="15" hidden="1" x14ac:dyDescent="0.25">
      <c r="A1068" s="172"/>
      <c r="B1068" s="202" t="s">
        <v>2231</v>
      </c>
      <c r="C1068" s="203" t="s">
        <v>1610</v>
      </c>
      <c r="D1068" s="202" t="s">
        <v>1611</v>
      </c>
      <c r="E1068" s="195"/>
      <c r="F1068" s="204"/>
      <c r="G1068" s="195"/>
      <c r="H1068" s="195"/>
      <c r="I1068" s="214"/>
      <c r="J1068" s="214"/>
      <c r="K1068" s="195"/>
      <c r="L1068" s="195"/>
      <c r="M1068" s="195"/>
      <c r="N1068" s="216"/>
      <c r="O1068" s="195"/>
      <c r="P1068" s="195"/>
      <c r="Q1068" s="195"/>
      <c r="R1068" s="195"/>
      <c r="S1068" s="201"/>
    </row>
    <row r="1069" spans="1:19" ht="15" hidden="1" x14ac:dyDescent="0.25">
      <c r="A1069" s="172"/>
      <c r="B1069" s="202" t="s">
        <v>2232</v>
      </c>
      <c r="C1069" s="203" t="s">
        <v>2233</v>
      </c>
      <c r="D1069" s="202" t="s">
        <v>1611</v>
      </c>
      <c r="E1069" s="195"/>
      <c r="F1069" s="204"/>
      <c r="G1069" s="195"/>
      <c r="H1069" s="195"/>
      <c r="I1069" s="214"/>
      <c r="J1069" s="214"/>
      <c r="K1069" s="195"/>
      <c r="L1069" s="195"/>
      <c r="M1069" s="195"/>
      <c r="N1069" s="216"/>
      <c r="O1069" s="195"/>
      <c r="P1069" s="195"/>
      <c r="Q1069" s="195"/>
      <c r="R1069" s="195"/>
      <c r="S1069" s="201"/>
    </row>
    <row r="1070" spans="1:19" ht="15" hidden="1" x14ac:dyDescent="0.25">
      <c r="A1070" s="172"/>
      <c r="B1070" s="202" t="s">
        <v>2234</v>
      </c>
      <c r="C1070" s="203" t="s">
        <v>2233</v>
      </c>
      <c r="D1070" s="202" t="s">
        <v>1611</v>
      </c>
      <c r="E1070" s="195"/>
      <c r="F1070" s="204"/>
      <c r="G1070" s="195"/>
      <c r="H1070" s="195"/>
      <c r="I1070" s="214"/>
      <c r="J1070" s="214"/>
      <c r="K1070" s="195"/>
      <c r="L1070" s="195"/>
      <c r="M1070" s="195"/>
      <c r="N1070" s="216"/>
      <c r="O1070" s="195"/>
      <c r="P1070" s="195"/>
      <c r="Q1070" s="195"/>
      <c r="R1070" s="195"/>
      <c r="S1070" s="201"/>
    </row>
    <row r="1071" spans="1:19" ht="15" hidden="1" x14ac:dyDescent="0.25">
      <c r="A1071" s="172"/>
      <c r="B1071" s="202" t="s">
        <v>2235</v>
      </c>
      <c r="C1071" s="203" t="s">
        <v>1610</v>
      </c>
      <c r="D1071" s="202" t="s">
        <v>1611</v>
      </c>
      <c r="E1071" s="195"/>
      <c r="F1071" s="204"/>
      <c r="G1071" s="195"/>
      <c r="H1071" s="195"/>
      <c r="I1071" s="214"/>
      <c r="J1071" s="214"/>
      <c r="K1071" s="195"/>
      <c r="L1071" s="195"/>
      <c r="M1071" s="195"/>
      <c r="N1071" s="216"/>
      <c r="O1071" s="195"/>
      <c r="P1071" s="195"/>
      <c r="Q1071" s="195"/>
      <c r="R1071" s="195"/>
      <c r="S1071" s="201"/>
    </row>
    <row r="1072" spans="1:19" ht="15" hidden="1" x14ac:dyDescent="0.25">
      <c r="A1072" s="172"/>
      <c r="B1072" s="202" t="s">
        <v>2236</v>
      </c>
      <c r="C1072" s="203" t="s">
        <v>1610</v>
      </c>
      <c r="D1072" s="202" t="s">
        <v>1611</v>
      </c>
      <c r="E1072" s="195"/>
      <c r="F1072" s="204"/>
      <c r="G1072" s="195"/>
      <c r="H1072" s="195"/>
      <c r="I1072" s="214"/>
      <c r="J1072" s="214"/>
      <c r="K1072" s="195"/>
      <c r="L1072" s="195"/>
      <c r="M1072" s="195"/>
      <c r="N1072" s="216"/>
      <c r="O1072" s="195"/>
      <c r="P1072" s="195"/>
      <c r="Q1072" s="195"/>
      <c r="R1072" s="195"/>
      <c r="S1072" s="201"/>
    </row>
    <row r="1073" spans="1:19" ht="15" hidden="1" x14ac:dyDescent="0.25">
      <c r="A1073" s="172"/>
      <c r="B1073" s="202" t="s">
        <v>2237</v>
      </c>
      <c r="C1073" s="203" t="s">
        <v>2233</v>
      </c>
      <c r="D1073" s="202" t="s">
        <v>1611</v>
      </c>
      <c r="E1073" s="195"/>
      <c r="F1073" s="204"/>
      <c r="G1073" s="195"/>
      <c r="H1073" s="195"/>
      <c r="I1073" s="214"/>
      <c r="J1073" s="214"/>
      <c r="K1073" s="195"/>
      <c r="L1073" s="195"/>
      <c r="M1073" s="195"/>
      <c r="N1073" s="216"/>
      <c r="O1073" s="195"/>
      <c r="P1073" s="195"/>
      <c r="Q1073" s="195"/>
      <c r="R1073" s="195"/>
      <c r="S1073" s="201"/>
    </row>
    <row r="1074" spans="1:19" ht="15" hidden="1" x14ac:dyDescent="0.25">
      <c r="A1074" s="172"/>
      <c r="B1074" s="202" t="s">
        <v>2238</v>
      </c>
      <c r="C1074" s="203" t="s">
        <v>2233</v>
      </c>
      <c r="D1074" s="202" t="s">
        <v>1611</v>
      </c>
      <c r="E1074" s="195"/>
      <c r="F1074" s="204"/>
      <c r="G1074" s="195"/>
      <c r="H1074" s="195"/>
      <c r="I1074" s="214"/>
      <c r="J1074" s="214"/>
      <c r="K1074" s="195"/>
      <c r="L1074" s="195"/>
      <c r="M1074" s="195"/>
      <c r="N1074" s="216"/>
      <c r="O1074" s="195"/>
      <c r="P1074" s="195"/>
      <c r="Q1074" s="195"/>
      <c r="R1074" s="195"/>
      <c r="S1074" s="201"/>
    </row>
    <row r="1075" spans="1:19" ht="15" hidden="1" x14ac:dyDescent="0.25">
      <c r="A1075" s="172"/>
      <c r="B1075" s="202" t="s">
        <v>2239</v>
      </c>
      <c r="C1075" s="203" t="s">
        <v>1610</v>
      </c>
      <c r="D1075" s="202" t="s">
        <v>1611</v>
      </c>
      <c r="E1075" s="195"/>
      <c r="F1075" s="204"/>
      <c r="G1075" s="195"/>
      <c r="H1075" s="195"/>
      <c r="I1075" s="214"/>
      <c r="J1075" s="214"/>
      <c r="K1075" s="195"/>
      <c r="L1075" s="195"/>
      <c r="M1075" s="195"/>
      <c r="N1075" s="216"/>
      <c r="O1075" s="195"/>
      <c r="P1075" s="195"/>
      <c r="Q1075" s="195"/>
      <c r="R1075" s="195"/>
      <c r="S1075" s="201"/>
    </row>
    <row r="1076" spans="1:19" ht="15" hidden="1" x14ac:dyDescent="0.25">
      <c r="A1076" s="172"/>
      <c r="B1076" s="202" t="s">
        <v>2240</v>
      </c>
      <c r="C1076" s="203" t="s">
        <v>1610</v>
      </c>
      <c r="D1076" s="202" t="s">
        <v>1611</v>
      </c>
      <c r="E1076" s="195"/>
      <c r="F1076" s="204"/>
      <c r="G1076" s="195"/>
      <c r="H1076" s="195"/>
      <c r="I1076" s="214"/>
      <c r="J1076" s="214"/>
      <c r="K1076" s="195"/>
      <c r="L1076" s="195"/>
      <c r="M1076" s="195"/>
      <c r="N1076" s="216"/>
      <c r="O1076" s="195"/>
      <c r="P1076" s="195"/>
      <c r="Q1076" s="195"/>
      <c r="R1076" s="195"/>
      <c r="S1076" s="201"/>
    </row>
    <row r="1077" spans="1:19" ht="15" hidden="1" x14ac:dyDescent="0.25">
      <c r="A1077" s="172"/>
      <c r="B1077" s="202" t="s">
        <v>2241</v>
      </c>
      <c r="C1077" s="203" t="s">
        <v>2233</v>
      </c>
      <c r="D1077" s="202" t="s">
        <v>1611</v>
      </c>
      <c r="E1077" s="195"/>
      <c r="F1077" s="204"/>
      <c r="G1077" s="195"/>
      <c r="H1077" s="195"/>
      <c r="I1077" s="214"/>
      <c r="J1077" s="214"/>
      <c r="K1077" s="195"/>
      <c r="L1077" s="195"/>
      <c r="M1077" s="195"/>
      <c r="N1077" s="216"/>
      <c r="O1077" s="195"/>
      <c r="P1077" s="195"/>
      <c r="Q1077" s="195"/>
      <c r="R1077" s="195"/>
      <c r="S1077" s="201"/>
    </row>
    <row r="1078" spans="1:19" ht="15" hidden="1" x14ac:dyDescent="0.25">
      <c r="A1078" s="172"/>
      <c r="B1078" s="202" t="s">
        <v>2242</v>
      </c>
      <c r="C1078" s="203" t="s">
        <v>2233</v>
      </c>
      <c r="D1078" s="202" t="s">
        <v>1611</v>
      </c>
      <c r="E1078" s="195"/>
      <c r="F1078" s="204"/>
      <c r="G1078" s="195"/>
      <c r="H1078" s="195"/>
      <c r="I1078" s="214"/>
      <c r="J1078" s="214"/>
      <c r="K1078" s="195"/>
      <c r="L1078" s="195"/>
      <c r="M1078" s="195"/>
      <c r="N1078" s="216"/>
      <c r="O1078" s="195"/>
      <c r="P1078" s="195"/>
      <c r="Q1078" s="195"/>
      <c r="R1078" s="195"/>
      <c r="S1078" s="201"/>
    </row>
    <row r="1079" spans="1:19" ht="15" hidden="1" x14ac:dyDescent="0.25">
      <c r="A1079" s="172"/>
      <c r="B1079" s="202" t="s">
        <v>2243</v>
      </c>
      <c r="C1079" s="203" t="s">
        <v>1610</v>
      </c>
      <c r="D1079" s="202" t="s">
        <v>1611</v>
      </c>
      <c r="E1079" s="195"/>
      <c r="F1079" s="204"/>
      <c r="G1079" s="195"/>
      <c r="H1079" s="195"/>
      <c r="I1079" s="214"/>
      <c r="J1079" s="214"/>
      <c r="K1079" s="195"/>
      <c r="L1079" s="195"/>
      <c r="M1079" s="195"/>
      <c r="N1079" s="216"/>
      <c r="O1079" s="195"/>
      <c r="P1079" s="195"/>
      <c r="Q1079" s="195"/>
      <c r="R1079" s="195"/>
      <c r="S1079" s="201"/>
    </row>
    <row r="1080" spans="1:19" ht="15" hidden="1" x14ac:dyDescent="0.25">
      <c r="A1080" s="172"/>
      <c r="B1080" s="202" t="s">
        <v>2244</v>
      </c>
      <c r="C1080" s="203" t="s">
        <v>1610</v>
      </c>
      <c r="D1080" s="202" t="s">
        <v>1611</v>
      </c>
      <c r="E1080" s="195"/>
      <c r="F1080" s="204"/>
      <c r="G1080" s="195"/>
      <c r="H1080" s="195"/>
      <c r="I1080" s="214"/>
      <c r="J1080" s="214"/>
      <c r="K1080" s="195"/>
      <c r="L1080" s="195"/>
      <c r="M1080" s="195"/>
      <c r="N1080" s="216"/>
      <c r="O1080" s="195"/>
      <c r="P1080" s="195"/>
      <c r="Q1080" s="195"/>
      <c r="R1080" s="195"/>
      <c r="S1080" s="201"/>
    </row>
    <row r="1081" spans="1:19" ht="15" hidden="1" x14ac:dyDescent="0.25">
      <c r="A1081" s="172"/>
      <c r="B1081" s="202" t="s">
        <v>2245</v>
      </c>
      <c r="C1081" s="203" t="s">
        <v>2233</v>
      </c>
      <c r="D1081" s="202" t="s">
        <v>1611</v>
      </c>
      <c r="E1081" s="195"/>
      <c r="F1081" s="204"/>
      <c r="G1081" s="195"/>
      <c r="H1081" s="195"/>
      <c r="I1081" s="214"/>
      <c r="J1081" s="214"/>
      <c r="K1081" s="195"/>
      <c r="L1081" s="195"/>
      <c r="M1081" s="195"/>
      <c r="N1081" s="216"/>
      <c r="O1081" s="195"/>
      <c r="P1081" s="195"/>
      <c r="Q1081" s="195"/>
      <c r="R1081" s="195"/>
      <c r="S1081" s="201"/>
    </row>
    <row r="1082" spans="1:19" ht="15" hidden="1" x14ac:dyDescent="0.25">
      <c r="A1082" s="172"/>
      <c r="B1082" s="202" t="s">
        <v>2246</v>
      </c>
      <c r="C1082" s="203" t="s">
        <v>2233</v>
      </c>
      <c r="D1082" s="202" t="s">
        <v>1611</v>
      </c>
      <c r="E1082" s="195"/>
      <c r="F1082" s="204"/>
      <c r="G1082" s="195"/>
      <c r="H1082" s="195"/>
      <c r="I1082" s="214"/>
      <c r="J1082" s="214"/>
      <c r="K1082" s="195"/>
      <c r="L1082" s="195"/>
      <c r="M1082" s="195"/>
      <c r="N1082" s="216"/>
      <c r="O1082" s="195"/>
      <c r="P1082" s="195"/>
      <c r="Q1082" s="195"/>
      <c r="R1082" s="195"/>
      <c r="S1082" s="201"/>
    </row>
    <row r="1083" spans="1:19" ht="15" hidden="1" x14ac:dyDescent="0.25">
      <c r="A1083" s="172"/>
      <c r="B1083" s="202" t="s">
        <v>2247</v>
      </c>
      <c r="C1083" s="203" t="s">
        <v>1610</v>
      </c>
      <c r="D1083" s="202" t="s">
        <v>1611</v>
      </c>
      <c r="E1083" s="195"/>
      <c r="F1083" s="204"/>
      <c r="G1083" s="195"/>
      <c r="H1083" s="195"/>
      <c r="I1083" s="214"/>
      <c r="J1083" s="214"/>
      <c r="K1083" s="195"/>
      <c r="L1083" s="195"/>
      <c r="M1083" s="195"/>
      <c r="N1083" s="216"/>
      <c r="O1083" s="195"/>
      <c r="P1083" s="195"/>
      <c r="Q1083" s="195"/>
      <c r="R1083" s="195"/>
      <c r="S1083" s="201"/>
    </row>
    <row r="1084" spans="1:19" ht="15" hidden="1" x14ac:dyDescent="0.25">
      <c r="A1084" s="172"/>
      <c r="B1084" s="202" t="s">
        <v>2248</v>
      </c>
      <c r="C1084" s="203" t="s">
        <v>1610</v>
      </c>
      <c r="D1084" s="202" t="s">
        <v>1611</v>
      </c>
      <c r="E1084" s="195"/>
      <c r="F1084" s="204"/>
      <c r="G1084" s="195"/>
      <c r="H1084" s="195"/>
      <c r="I1084" s="214"/>
      <c r="J1084" s="214"/>
      <c r="K1084" s="195"/>
      <c r="L1084" s="195"/>
      <c r="M1084" s="195"/>
      <c r="N1084" s="216"/>
      <c r="O1084" s="195"/>
      <c r="P1084" s="195"/>
      <c r="Q1084" s="195"/>
      <c r="R1084" s="195"/>
      <c r="S1084" s="201"/>
    </row>
    <row r="1085" spans="1:19" ht="15" hidden="1" x14ac:dyDescent="0.25">
      <c r="A1085" s="172"/>
      <c r="B1085" s="202" t="s">
        <v>2249</v>
      </c>
      <c r="C1085" s="203" t="s">
        <v>2233</v>
      </c>
      <c r="D1085" s="202" t="s">
        <v>1611</v>
      </c>
      <c r="E1085" s="195"/>
      <c r="F1085" s="204"/>
      <c r="G1085" s="195"/>
      <c r="H1085" s="195"/>
      <c r="I1085" s="214"/>
      <c r="J1085" s="214"/>
      <c r="K1085" s="195"/>
      <c r="L1085" s="195"/>
      <c r="M1085" s="195"/>
      <c r="N1085" s="216"/>
      <c r="O1085" s="195"/>
      <c r="P1085" s="195"/>
      <c r="Q1085" s="195"/>
      <c r="R1085" s="195"/>
      <c r="S1085" s="201"/>
    </row>
    <row r="1086" spans="1:19" ht="15" hidden="1" x14ac:dyDescent="0.25">
      <c r="A1086" s="172"/>
      <c r="B1086" s="202" t="s">
        <v>2250</v>
      </c>
      <c r="C1086" s="203" t="s">
        <v>2233</v>
      </c>
      <c r="D1086" s="202" t="s">
        <v>1611</v>
      </c>
      <c r="E1086" s="195"/>
      <c r="F1086" s="204"/>
      <c r="G1086" s="195"/>
      <c r="H1086" s="195"/>
      <c r="I1086" s="214"/>
      <c r="J1086" s="214"/>
      <c r="K1086" s="195"/>
      <c r="L1086" s="195"/>
      <c r="M1086" s="195"/>
      <c r="N1086" s="216"/>
      <c r="O1086" s="195"/>
      <c r="P1086" s="195"/>
      <c r="Q1086" s="195"/>
      <c r="R1086" s="195"/>
      <c r="S1086" s="201"/>
    </row>
    <row r="1087" spans="1:19" ht="15" hidden="1" x14ac:dyDescent="0.25">
      <c r="A1087" s="172"/>
      <c r="B1087" s="202" t="s">
        <v>2251</v>
      </c>
      <c r="C1087" s="203" t="s">
        <v>1610</v>
      </c>
      <c r="D1087" s="202" t="s">
        <v>1611</v>
      </c>
      <c r="E1087" s="195"/>
      <c r="F1087" s="204"/>
      <c r="G1087" s="195"/>
      <c r="H1087" s="195"/>
      <c r="I1087" s="214"/>
      <c r="J1087" s="214"/>
      <c r="K1087" s="195"/>
      <c r="L1087" s="195"/>
      <c r="M1087" s="195"/>
      <c r="N1087" s="216"/>
      <c r="O1087" s="195"/>
      <c r="P1087" s="195"/>
      <c r="Q1087" s="195"/>
      <c r="R1087" s="195"/>
      <c r="S1087" s="201"/>
    </row>
    <row r="1088" spans="1:19" ht="15" hidden="1" x14ac:dyDescent="0.25">
      <c r="A1088" s="172"/>
      <c r="B1088" s="202" t="s">
        <v>2252</v>
      </c>
      <c r="C1088" s="203" t="s">
        <v>1610</v>
      </c>
      <c r="D1088" s="202" t="s">
        <v>1611</v>
      </c>
      <c r="E1088" s="195"/>
      <c r="F1088" s="204"/>
      <c r="G1088" s="195"/>
      <c r="H1088" s="195"/>
      <c r="I1088" s="214"/>
      <c r="J1088" s="214"/>
      <c r="K1088" s="195"/>
      <c r="L1088" s="195"/>
      <c r="M1088" s="195"/>
      <c r="N1088" s="216"/>
      <c r="O1088" s="195"/>
      <c r="P1088" s="195"/>
      <c r="Q1088" s="195"/>
      <c r="R1088" s="195"/>
      <c r="S1088" s="201"/>
    </row>
    <row r="1089" spans="1:19" ht="15" hidden="1" x14ac:dyDescent="0.25">
      <c r="A1089" s="172"/>
      <c r="B1089" s="202" t="s">
        <v>2253</v>
      </c>
      <c r="C1089" s="203" t="s">
        <v>2233</v>
      </c>
      <c r="D1089" s="202" t="s">
        <v>1611</v>
      </c>
      <c r="E1089" s="195"/>
      <c r="F1089" s="204"/>
      <c r="G1089" s="195"/>
      <c r="H1089" s="195"/>
      <c r="I1089" s="214"/>
      <c r="J1089" s="214"/>
      <c r="K1089" s="195"/>
      <c r="L1089" s="195"/>
      <c r="M1089" s="195"/>
      <c r="N1089" s="216"/>
      <c r="O1089" s="195"/>
      <c r="P1089" s="195"/>
      <c r="Q1089" s="195"/>
      <c r="R1089" s="195"/>
      <c r="S1089" s="201"/>
    </row>
    <row r="1090" spans="1:19" ht="15" hidden="1" x14ac:dyDescent="0.25">
      <c r="A1090" s="172"/>
      <c r="B1090" s="202" t="s">
        <v>2254</v>
      </c>
      <c r="C1090" s="203" t="s">
        <v>2233</v>
      </c>
      <c r="D1090" s="202" t="s">
        <v>1611</v>
      </c>
      <c r="E1090" s="195"/>
      <c r="F1090" s="204"/>
      <c r="G1090" s="195"/>
      <c r="H1090" s="195"/>
      <c r="I1090" s="214"/>
      <c r="J1090" s="214"/>
      <c r="K1090" s="195"/>
      <c r="L1090" s="195"/>
      <c r="M1090" s="195"/>
      <c r="N1090" s="216"/>
      <c r="O1090" s="195"/>
      <c r="P1090" s="195"/>
      <c r="Q1090" s="195"/>
      <c r="R1090" s="195"/>
      <c r="S1090" s="201"/>
    </row>
    <row r="1091" spans="1:19" ht="15" hidden="1" x14ac:dyDescent="0.25">
      <c r="A1091" s="172"/>
      <c r="B1091" s="202" t="s">
        <v>2255</v>
      </c>
      <c r="C1091" s="203" t="s">
        <v>1610</v>
      </c>
      <c r="D1091" s="202" t="s">
        <v>1611</v>
      </c>
      <c r="E1091" s="195"/>
      <c r="F1091" s="204"/>
      <c r="G1091" s="195"/>
      <c r="H1091" s="195"/>
      <c r="I1091" s="214"/>
      <c r="J1091" s="214"/>
      <c r="K1091" s="195"/>
      <c r="L1091" s="195"/>
      <c r="M1091" s="195"/>
      <c r="N1091" s="216"/>
      <c r="O1091" s="195"/>
      <c r="P1091" s="195"/>
      <c r="Q1091" s="195"/>
      <c r="R1091" s="195"/>
      <c r="S1091" s="201"/>
    </row>
    <row r="1092" spans="1:19" ht="15" hidden="1" x14ac:dyDescent="0.25">
      <c r="A1092" s="172"/>
      <c r="B1092" s="202" t="s">
        <v>2256</v>
      </c>
      <c r="C1092" s="203" t="s">
        <v>1610</v>
      </c>
      <c r="D1092" s="202" t="s">
        <v>1611</v>
      </c>
      <c r="E1092" s="195"/>
      <c r="F1092" s="204"/>
      <c r="G1092" s="195"/>
      <c r="H1092" s="195"/>
      <c r="I1092" s="214"/>
      <c r="J1092" s="214"/>
      <c r="K1092" s="195"/>
      <c r="L1092" s="195"/>
      <c r="M1092" s="195"/>
      <c r="N1092" s="216"/>
      <c r="O1092" s="195"/>
      <c r="P1092" s="195"/>
      <c r="Q1092" s="195"/>
      <c r="R1092" s="195"/>
      <c r="S1092" s="201"/>
    </row>
    <row r="1093" spans="1:19" ht="15" hidden="1" x14ac:dyDescent="0.25">
      <c r="A1093" s="172"/>
      <c r="B1093" s="202" t="s">
        <v>2257</v>
      </c>
      <c r="C1093" s="203" t="s">
        <v>2233</v>
      </c>
      <c r="D1093" s="202" t="s">
        <v>1611</v>
      </c>
      <c r="E1093" s="195"/>
      <c r="F1093" s="204"/>
      <c r="G1093" s="195"/>
      <c r="H1093" s="195"/>
      <c r="I1093" s="214"/>
      <c r="J1093" s="214"/>
      <c r="K1093" s="195"/>
      <c r="L1093" s="195"/>
      <c r="M1093" s="195"/>
      <c r="N1093" s="216"/>
      <c r="O1093" s="195"/>
      <c r="P1093" s="195"/>
      <c r="Q1093" s="195"/>
      <c r="R1093" s="195"/>
      <c r="S1093" s="201"/>
    </row>
    <row r="1094" spans="1:19" ht="15" hidden="1" x14ac:dyDescent="0.25">
      <c r="A1094" s="172"/>
      <c r="B1094" s="202" t="s">
        <v>2258</v>
      </c>
      <c r="C1094" s="203" t="s">
        <v>2233</v>
      </c>
      <c r="D1094" s="202" t="s">
        <v>1611</v>
      </c>
      <c r="E1094" s="195"/>
      <c r="F1094" s="204"/>
      <c r="G1094" s="195"/>
      <c r="H1094" s="195"/>
      <c r="I1094" s="214"/>
      <c r="J1094" s="214"/>
      <c r="K1094" s="195"/>
      <c r="L1094" s="195"/>
      <c r="M1094" s="195"/>
      <c r="N1094" s="216"/>
      <c r="O1094" s="195"/>
      <c r="P1094" s="195"/>
      <c r="Q1094" s="195"/>
      <c r="R1094" s="195"/>
      <c r="S1094" s="201"/>
    </row>
    <row r="1095" spans="1:19" ht="15" hidden="1" x14ac:dyDescent="0.25">
      <c r="A1095" s="172"/>
      <c r="B1095" s="202" t="s">
        <v>2259</v>
      </c>
      <c r="C1095" s="203" t="s">
        <v>2260</v>
      </c>
      <c r="D1095" s="202" t="s">
        <v>1608</v>
      </c>
      <c r="E1095" s="195"/>
      <c r="F1095" s="204"/>
      <c r="G1095" s="195"/>
      <c r="H1095" s="195"/>
      <c r="I1095" s="214"/>
      <c r="J1095" s="214"/>
      <c r="K1095" s="195"/>
      <c r="L1095" s="195"/>
      <c r="M1095" s="195"/>
      <c r="N1095" s="216"/>
      <c r="O1095" s="195"/>
      <c r="P1095" s="195"/>
      <c r="Q1095" s="195"/>
      <c r="R1095" s="195"/>
      <c r="S1095" s="201"/>
    </row>
    <row r="1096" spans="1:19" ht="15" hidden="1" x14ac:dyDescent="0.25">
      <c r="A1096" s="172"/>
      <c r="B1096" s="202" t="s">
        <v>2261</v>
      </c>
      <c r="C1096" s="203" t="s">
        <v>250</v>
      </c>
      <c r="D1096" s="202" t="s">
        <v>2262</v>
      </c>
      <c r="E1096" s="195"/>
      <c r="F1096" s="204"/>
      <c r="G1096" s="195"/>
      <c r="H1096" s="195"/>
      <c r="I1096" s="214"/>
      <c r="J1096" s="214"/>
      <c r="K1096" s="195"/>
      <c r="L1096" s="195"/>
      <c r="M1096" s="195"/>
      <c r="N1096" s="216"/>
      <c r="O1096" s="195"/>
      <c r="P1096" s="195"/>
      <c r="Q1096" s="195"/>
      <c r="R1096" s="195"/>
      <c r="S1096" s="201"/>
    </row>
    <row r="1097" spans="1:19" ht="15" hidden="1" x14ac:dyDescent="0.25">
      <c r="A1097" s="172"/>
      <c r="B1097" s="202" t="s">
        <v>2263</v>
      </c>
      <c r="C1097" s="203" t="s">
        <v>2264</v>
      </c>
      <c r="D1097" s="202" t="s">
        <v>2265</v>
      </c>
      <c r="E1097" s="195"/>
      <c r="F1097" s="204"/>
      <c r="G1097" s="195"/>
      <c r="H1097" s="195"/>
      <c r="I1097" s="214"/>
      <c r="J1097" s="214"/>
      <c r="K1097" s="195"/>
      <c r="L1097" s="195"/>
      <c r="M1097" s="195"/>
      <c r="N1097" s="216"/>
      <c r="O1097" s="195"/>
      <c r="P1097" s="195"/>
      <c r="Q1097" s="195"/>
      <c r="R1097" s="195"/>
      <c r="S1097" s="201"/>
    </row>
    <row r="1098" spans="1:19" ht="15" hidden="1" x14ac:dyDescent="0.25">
      <c r="A1098" s="172"/>
      <c r="B1098" s="202" t="s">
        <v>2266</v>
      </c>
      <c r="C1098" s="203" t="s">
        <v>2267</v>
      </c>
      <c r="D1098" s="202" t="s">
        <v>2268</v>
      </c>
      <c r="E1098" s="195"/>
      <c r="F1098" s="204"/>
      <c r="G1098" s="195"/>
      <c r="H1098" s="195"/>
      <c r="I1098" s="214"/>
      <c r="J1098" s="214"/>
      <c r="K1098" s="195"/>
      <c r="L1098" s="195"/>
      <c r="M1098" s="195"/>
      <c r="N1098" s="216"/>
      <c r="O1098" s="195"/>
      <c r="P1098" s="195"/>
      <c r="Q1098" s="195"/>
      <c r="R1098" s="195"/>
      <c r="S1098" s="201"/>
    </row>
    <row r="1099" spans="1:19" ht="15" hidden="1" x14ac:dyDescent="0.25">
      <c r="A1099" s="172"/>
      <c r="B1099" s="202" t="s">
        <v>2269</v>
      </c>
      <c r="C1099" s="203" t="s">
        <v>2270</v>
      </c>
      <c r="D1099" s="202" t="s">
        <v>2271</v>
      </c>
      <c r="E1099" s="195"/>
      <c r="F1099" s="204"/>
      <c r="G1099" s="195"/>
      <c r="H1099" s="195"/>
      <c r="I1099" s="214"/>
      <c r="J1099" s="214"/>
      <c r="K1099" s="195"/>
      <c r="L1099" s="195"/>
      <c r="M1099" s="195"/>
      <c r="N1099" s="216"/>
      <c r="O1099" s="195"/>
      <c r="P1099" s="195"/>
      <c r="Q1099" s="195"/>
      <c r="R1099" s="195"/>
      <c r="S1099" s="201"/>
    </row>
    <row r="1100" spans="1:19" ht="15" hidden="1" x14ac:dyDescent="0.25">
      <c r="A1100" s="172"/>
      <c r="B1100" s="202" t="s">
        <v>2272</v>
      </c>
      <c r="C1100" s="203" t="s">
        <v>2273</v>
      </c>
      <c r="D1100" s="202" t="s">
        <v>2274</v>
      </c>
      <c r="E1100" s="195"/>
      <c r="F1100" s="204"/>
      <c r="G1100" s="195"/>
      <c r="H1100" s="195"/>
      <c r="I1100" s="214"/>
      <c r="J1100" s="214"/>
      <c r="K1100" s="195"/>
      <c r="L1100" s="195"/>
      <c r="M1100" s="195"/>
      <c r="N1100" s="216"/>
      <c r="O1100" s="195"/>
      <c r="P1100" s="195"/>
      <c r="Q1100" s="195"/>
      <c r="R1100" s="195"/>
      <c r="S1100" s="201"/>
    </row>
    <row r="1101" spans="1:19" ht="15" hidden="1" x14ac:dyDescent="0.25">
      <c r="A1101" s="172"/>
      <c r="B1101" s="202" t="s">
        <v>2275</v>
      </c>
      <c r="C1101" s="203" t="s">
        <v>2276</v>
      </c>
      <c r="D1101" s="202" t="s">
        <v>2277</v>
      </c>
      <c r="E1101" s="195"/>
      <c r="F1101" s="204"/>
      <c r="G1101" s="195"/>
      <c r="H1101" s="195"/>
      <c r="I1101" s="214"/>
      <c r="J1101" s="214"/>
      <c r="K1101" s="195"/>
      <c r="L1101" s="195"/>
      <c r="M1101" s="195"/>
      <c r="N1101" s="216"/>
      <c r="O1101" s="195"/>
      <c r="P1101" s="195"/>
      <c r="Q1101" s="195"/>
      <c r="R1101" s="195"/>
      <c r="S1101" s="201"/>
    </row>
    <row r="1102" spans="1:19" ht="15" hidden="1" x14ac:dyDescent="0.25">
      <c r="A1102" s="172"/>
      <c r="B1102" s="202" t="s">
        <v>2278</v>
      </c>
      <c r="C1102" s="203" t="s">
        <v>250</v>
      </c>
      <c r="D1102" s="202" t="s">
        <v>2265</v>
      </c>
      <c r="E1102" s="195"/>
      <c r="F1102" s="204"/>
      <c r="G1102" s="195"/>
      <c r="H1102" s="195"/>
      <c r="I1102" s="214"/>
      <c r="J1102" s="214"/>
      <c r="K1102" s="195"/>
      <c r="L1102" s="195"/>
      <c r="M1102" s="195"/>
      <c r="N1102" s="216"/>
      <c r="O1102" s="195"/>
      <c r="P1102" s="195"/>
      <c r="Q1102" s="195"/>
      <c r="R1102" s="195"/>
      <c r="S1102" s="201"/>
    </row>
    <row r="1103" spans="1:19" ht="15" hidden="1" x14ac:dyDescent="0.25">
      <c r="A1103" s="172"/>
      <c r="B1103" s="202" t="s">
        <v>2279</v>
      </c>
      <c r="C1103" s="203" t="s">
        <v>2280</v>
      </c>
      <c r="D1103" s="202" t="s">
        <v>2281</v>
      </c>
      <c r="E1103" s="195"/>
      <c r="F1103" s="204"/>
      <c r="G1103" s="195"/>
      <c r="H1103" s="195"/>
      <c r="I1103" s="214"/>
      <c r="J1103" s="214"/>
      <c r="K1103" s="195"/>
      <c r="L1103" s="195"/>
      <c r="M1103" s="195"/>
      <c r="N1103" s="216"/>
      <c r="O1103" s="195"/>
      <c r="P1103" s="195"/>
      <c r="Q1103" s="195"/>
      <c r="R1103" s="195"/>
      <c r="S1103" s="201"/>
    </row>
    <row r="1104" spans="1:19" ht="15" hidden="1" x14ac:dyDescent="0.25">
      <c r="A1104" s="172"/>
      <c r="B1104" s="202" t="s">
        <v>2282</v>
      </c>
      <c r="C1104" s="203" t="s">
        <v>2283</v>
      </c>
      <c r="D1104" s="202" t="s">
        <v>2284</v>
      </c>
      <c r="E1104" s="195"/>
      <c r="F1104" s="204"/>
      <c r="G1104" s="195"/>
      <c r="H1104" s="195"/>
      <c r="I1104" s="214"/>
      <c r="J1104" s="214"/>
      <c r="K1104" s="195"/>
      <c r="L1104" s="195"/>
      <c r="M1104" s="195"/>
      <c r="N1104" s="216"/>
      <c r="O1104" s="195"/>
      <c r="P1104" s="195"/>
      <c r="Q1104" s="195"/>
      <c r="R1104" s="195"/>
      <c r="S1104" s="201"/>
    </row>
    <row r="1105" spans="1:19" ht="15" hidden="1" x14ac:dyDescent="0.25">
      <c r="A1105" s="172"/>
      <c r="B1105" s="202" t="s">
        <v>2285</v>
      </c>
      <c r="C1105" s="203" t="s">
        <v>2286</v>
      </c>
      <c r="D1105" s="202" t="s">
        <v>2274</v>
      </c>
      <c r="E1105" s="195"/>
      <c r="F1105" s="204"/>
      <c r="G1105" s="195"/>
      <c r="H1105" s="195"/>
      <c r="I1105" s="214"/>
      <c r="J1105" s="214"/>
      <c r="K1105" s="195"/>
      <c r="L1105" s="195"/>
      <c r="M1105" s="195"/>
      <c r="N1105" s="216"/>
      <c r="O1105" s="195"/>
      <c r="P1105" s="195"/>
      <c r="Q1105" s="195"/>
      <c r="R1105" s="195"/>
      <c r="S1105" s="201"/>
    </row>
    <row r="1106" spans="1:19" ht="15" hidden="1" x14ac:dyDescent="0.25">
      <c r="A1106" s="172"/>
      <c r="B1106" s="202" t="s">
        <v>2287</v>
      </c>
      <c r="C1106" s="203" t="s">
        <v>2288</v>
      </c>
      <c r="D1106" s="202" t="s">
        <v>2289</v>
      </c>
      <c r="E1106" s="195"/>
      <c r="F1106" s="204"/>
      <c r="G1106" s="195"/>
      <c r="H1106" s="195"/>
      <c r="I1106" s="214"/>
      <c r="J1106" s="214"/>
      <c r="K1106" s="195"/>
      <c r="L1106" s="195"/>
      <c r="M1106" s="195"/>
      <c r="N1106" s="216"/>
      <c r="O1106" s="195"/>
      <c r="P1106" s="195"/>
      <c r="Q1106" s="195"/>
      <c r="R1106" s="195"/>
      <c r="S1106" s="201"/>
    </row>
    <row r="1107" spans="1:19" ht="15" hidden="1" x14ac:dyDescent="0.25">
      <c r="A1107" s="172"/>
      <c r="B1107" s="202" t="s">
        <v>2290</v>
      </c>
      <c r="C1107" s="203" t="s">
        <v>2291</v>
      </c>
      <c r="D1107" s="202" t="s">
        <v>2292</v>
      </c>
      <c r="E1107" s="195"/>
      <c r="F1107" s="204"/>
      <c r="G1107" s="195"/>
      <c r="H1107" s="195"/>
      <c r="I1107" s="214"/>
      <c r="J1107" s="214"/>
      <c r="K1107" s="195"/>
      <c r="L1107" s="195"/>
      <c r="M1107" s="195"/>
      <c r="N1107" s="216"/>
      <c r="O1107" s="195"/>
      <c r="P1107" s="195"/>
      <c r="Q1107" s="195"/>
      <c r="R1107" s="195"/>
      <c r="S1107" s="201"/>
    </row>
    <row r="1108" spans="1:19" ht="15" hidden="1" x14ac:dyDescent="0.25">
      <c r="A1108" s="172"/>
      <c r="B1108" s="202" t="s">
        <v>2293</v>
      </c>
      <c r="C1108" s="203" t="s">
        <v>250</v>
      </c>
      <c r="D1108" s="202" t="s">
        <v>2294</v>
      </c>
      <c r="E1108" s="195"/>
      <c r="F1108" s="204"/>
      <c r="G1108" s="195"/>
      <c r="H1108" s="195"/>
      <c r="I1108" s="214"/>
      <c r="J1108" s="214"/>
      <c r="K1108" s="195"/>
      <c r="L1108" s="195"/>
      <c r="M1108" s="195"/>
      <c r="N1108" s="216"/>
      <c r="O1108" s="195"/>
      <c r="P1108" s="195"/>
      <c r="Q1108" s="195"/>
      <c r="R1108" s="195"/>
      <c r="S1108" s="201"/>
    </row>
    <row r="1109" spans="1:19" ht="15" hidden="1" x14ac:dyDescent="0.25">
      <c r="A1109" s="172"/>
      <c r="B1109" s="202" t="s">
        <v>2295</v>
      </c>
      <c r="C1109" s="203" t="s">
        <v>2296</v>
      </c>
      <c r="D1109" s="202" t="s">
        <v>2274</v>
      </c>
      <c r="E1109" s="195"/>
      <c r="F1109" s="204"/>
      <c r="G1109" s="195"/>
      <c r="H1109" s="195"/>
      <c r="I1109" s="214"/>
      <c r="J1109" s="214"/>
      <c r="K1109" s="195"/>
      <c r="L1109" s="195"/>
      <c r="M1109" s="195"/>
      <c r="N1109" s="216"/>
      <c r="O1109" s="195"/>
      <c r="P1109" s="195"/>
      <c r="Q1109" s="195"/>
      <c r="R1109" s="195"/>
      <c r="S1109" s="201"/>
    </row>
    <row r="1110" spans="1:19" ht="15" hidden="1" x14ac:dyDescent="0.25">
      <c r="A1110" s="172"/>
      <c r="B1110" s="202" t="s">
        <v>2297</v>
      </c>
      <c r="C1110" s="203" t="s">
        <v>250</v>
      </c>
      <c r="D1110" s="202" t="s">
        <v>2277</v>
      </c>
      <c r="E1110" s="195"/>
      <c r="F1110" s="204"/>
      <c r="G1110" s="195"/>
      <c r="H1110" s="195"/>
      <c r="I1110" s="214"/>
      <c r="J1110" s="214"/>
      <c r="K1110" s="195"/>
      <c r="L1110" s="195"/>
      <c r="M1110" s="195"/>
      <c r="N1110" s="216"/>
      <c r="O1110" s="195"/>
      <c r="P1110" s="195"/>
      <c r="Q1110" s="195"/>
      <c r="R1110" s="195"/>
      <c r="S1110" s="201"/>
    </row>
    <row r="1111" spans="1:19" ht="15" hidden="1" x14ac:dyDescent="0.25">
      <c r="A1111" s="172"/>
      <c r="B1111" s="202" t="s">
        <v>2298</v>
      </c>
      <c r="C1111" s="203" t="s">
        <v>2299</v>
      </c>
      <c r="D1111" s="202" t="s">
        <v>2300</v>
      </c>
      <c r="E1111" s="195"/>
      <c r="F1111" s="204"/>
      <c r="G1111" s="195"/>
      <c r="H1111" s="195"/>
      <c r="I1111" s="214"/>
      <c r="J1111" s="214"/>
      <c r="K1111" s="195"/>
      <c r="L1111" s="195"/>
      <c r="M1111" s="195"/>
      <c r="N1111" s="216"/>
      <c r="O1111" s="195"/>
      <c r="P1111" s="195"/>
      <c r="Q1111" s="195"/>
      <c r="R1111" s="195"/>
      <c r="S1111" s="201"/>
    </row>
    <row r="1112" spans="1:19" ht="15" hidden="1" x14ac:dyDescent="0.25">
      <c r="A1112" s="172"/>
      <c r="B1112" s="202" t="s">
        <v>2301</v>
      </c>
      <c r="C1112" s="203" t="s">
        <v>2302</v>
      </c>
      <c r="D1112" s="202" t="s">
        <v>2284</v>
      </c>
      <c r="E1112" s="195"/>
      <c r="F1112" s="204"/>
      <c r="G1112" s="195"/>
      <c r="H1112" s="195"/>
      <c r="I1112" s="214"/>
      <c r="J1112" s="214"/>
      <c r="K1112" s="195"/>
      <c r="L1112" s="195"/>
      <c r="M1112" s="195"/>
      <c r="N1112" s="216"/>
      <c r="O1112" s="195"/>
      <c r="P1112" s="195"/>
      <c r="Q1112" s="195"/>
      <c r="R1112" s="195"/>
      <c r="S1112" s="201"/>
    </row>
    <row r="1113" spans="1:19" ht="15" hidden="1" x14ac:dyDescent="0.25">
      <c r="A1113" s="172"/>
      <c r="B1113" s="202" t="s">
        <v>2303</v>
      </c>
      <c r="C1113" s="203" t="s">
        <v>250</v>
      </c>
      <c r="D1113" s="202" t="s">
        <v>2304</v>
      </c>
      <c r="E1113" s="195"/>
      <c r="F1113" s="204"/>
      <c r="G1113" s="195"/>
      <c r="H1113" s="195"/>
      <c r="I1113" s="214"/>
      <c r="J1113" s="214"/>
      <c r="K1113" s="195"/>
      <c r="L1113" s="195"/>
      <c r="M1113" s="195"/>
      <c r="N1113" s="216"/>
      <c r="O1113" s="195"/>
      <c r="P1113" s="195"/>
      <c r="Q1113" s="195"/>
      <c r="R1113" s="195"/>
      <c r="S1113" s="201"/>
    </row>
    <row r="1114" spans="1:19" ht="15" hidden="1" x14ac:dyDescent="0.25">
      <c r="A1114" s="172"/>
      <c r="B1114" s="202" t="s">
        <v>2305</v>
      </c>
      <c r="C1114" s="203" t="s">
        <v>2306</v>
      </c>
      <c r="D1114" s="202" t="s">
        <v>2284</v>
      </c>
      <c r="E1114" s="195"/>
      <c r="F1114" s="204"/>
      <c r="G1114" s="195"/>
      <c r="H1114" s="195"/>
      <c r="I1114" s="214"/>
      <c r="J1114" s="214"/>
      <c r="K1114" s="195"/>
      <c r="L1114" s="195"/>
      <c r="M1114" s="195"/>
      <c r="N1114" s="216"/>
      <c r="O1114" s="195"/>
      <c r="P1114" s="195"/>
      <c r="Q1114" s="195"/>
      <c r="R1114" s="195"/>
      <c r="S1114" s="201"/>
    </row>
    <row r="1115" spans="1:19" ht="15" hidden="1" x14ac:dyDescent="0.25">
      <c r="A1115" s="172"/>
      <c r="B1115" s="202" t="s">
        <v>2307</v>
      </c>
      <c r="C1115" s="203" t="s">
        <v>2308</v>
      </c>
      <c r="D1115" s="202" t="s">
        <v>1313</v>
      </c>
      <c r="E1115" s="195"/>
      <c r="F1115" s="204"/>
      <c r="G1115" s="195"/>
      <c r="H1115" s="195"/>
      <c r="I1115" s="214"/>
      <c r="J1115" s="214"/>
      <c r="K1115" s="195"/>
      <c r="L1115" s="195"/>
      <c r="M1115" s="195"/>
      <c r="N1115" s="216"/>
      <c r="O1115" s="195"/>
      <c r="P1115" s="195"/>
      <c r="Q1115" s="195"/>
      <c r="R1115" s="195"/>
      <c r="S1115" s="201"/>
    </row>
    <row r="1116" spans="1:19" ht="15" hidden="1" x14ac:dyDescent="0.25">
      <c r="A1116" s="172"/>
      <c r="B1116" s="202" t="s">
        <v>2309</v>
      </c>
      <c r="C1116" s="203" t="s">
        <v>2310</v>
      </c>
      <c r="D1116" s="202" t="s">
        <v>2311</v>
      </c>
      <c r="E1116" s="195"/>
      <c r="F1116" s="204"/>
      <c r="G1116" s="195"/>
      <c r="H1116" s="195"/>
      <c r="I1116" s="214"/>
      <c r="J1116" s="214"/>
      <c r="K1116" s="195"/>
      <c r="L1116" s="195"/>
      <c r="M1116" s="195"/>
      <c r="N1116" s="216"/>
      <c r="O1116" s="195"/>
      <c r="P1116" s="195"/>
      <c r="Q1116" s="195"/>
      <c r="R1116" s="195"/>
      <c r="S1116" s="201"/>
    </row>
    <row r="1117" spans="1:19" ht="15" hidden="1" x14ac:dyDescent="0.25">
      <c r="A1117" s="172"/>
      <c r="B1117" s="202" t="s">
        <v>2312</v>
      </c>
      <c r="C1117" s="203" t="s">
        <v>2313</v>
      </c>
      <c r="D1117" s="202" t="s">
        <v>2311</v>
      </c>
      <c r="E1117" s="195"/>
      <c r="F1117" s="204"/>
      <c r="G1117" s="195"/>
      <c r="H1117" s="195"/>
      <c r="I1117" s="214"/>
      <c r="J1117" s="214"/>
      <c r="K1117" s="195"/>
      <c r="L1117" s="195"/>
      <c r="M1117" s="195"/>
      <c r="N1117" s="216"/>
      <c r="O1117" s="195"/>
      <c r="P1117" s="195"/>
      <c r="Q1117" s="195"/>
      <c r="R1117" s="195"/>
      <c r="S1117" s="201"/>
    </row>
    <row r="1118" spans="1:19" ht="15" hidden="1" x14ac:dyDescent="0.25">
      <c r="A1118" s="172"/>
      <c r="B1118" s="202" t="s">
        <v>2314</v>
      </c>
      <c r="C1118" s="203" t="s">
        <v>2315</v>
      </c>
      <c r="D1118" s="202" t="s">
        <v>1313</v>
      </c>
      <c r="E1118" s="195"/>
      <c r="F1118" s="204"/>
      <c r="G1118" s="195"/>
      <c r="H1118" s="195"/>
      <c r="I1118" s="214"/>
      <c r="J1118" s="214"/>
      <c r="K1118" s="195"/>
      <c r="L1118" s="195"/>
      <c r="M1118" s="195"/>
      <c r="N1118" s="216"/>
      <c r="O1118" s="195"/>
      <c r="P1118" s="195"/>
      <c r="Q1118" s="195"/>
      <c r="R1118" s="195"/>
      <c r="S1118" s="201"/>
    </row>
    <row r="1119" spans="1:19" ht="15" hidden="1" x14ac:dyDescent="0.25">
      <c r="A1119" s="172"/>
      <c r="B1119" s="202" t="s">
        <v>2316</v>
      </c>
      <c r="C1119" s="203" t="s">
        <v>2317</v>
      </c>
      <c r="D1119" s="202" t="s">
        <v>1313</v>
      </c>
      <c r="E1119" s="195"/>
      <c r="F1119" s="204"/>
      <c r="G1119" s="195"/>
      <c r="H1119" s="195"/>
      <c r="I1119" s="214"/>
      <c r="J1119" s="214"/>
      <c r="K1119" s="195"/>
      <c r="L1119" s="195"/>
      <c r="M1119" s="195"/>
      <c r="N1119" s="216"/>
      <c r="O1119" s="195"/>
      <c r="P1119" s="195"/>
      <c r="Q1119" s="195"/>
      <c r="R1119" s="195"/>
      <c r="S1119" s="201"/>
    </row>
    <row r="1120" spans="1:19" ht="15" hidden="1" x14ac:dyDescent="0.25">
      <c r="A1120" s="172"/>
      <c r="B1120" s="202" t="s">
        <v>2318</v>
      </c>
      <c r="C1120" s="203" t="s">
        <v>2319</v>
      </c>
      <c r="D1120" s="202" t="s">
        <v>1313</v>
      </c>
      <c r="E1120" s="195"/>
      <c r="F1120" s="204"/>
      <c r="G1120" s="195"/>
      <c r="H1120" s="195"/>
      <c r="I1120" s="214"/>
      <c r="J1120" s="214"/>
      <c r="K1120" s="195"/>
      <c r="L1120" s="195"/>
      <c r="M1120" s="195"/>
      <c r="N1120" s="216"/>
      <c r="O1120" s="195"/>
      <c r="P1120" s="195"/>
      <c r="Q1120" s="195"/>
      <c r="R1120" s="195"/>
      <c r="S1120" s="201"/>
    </row>
    <row r="1121" spans="1:19" ht="15" hidden="1" x14ac:dyDescent="0.25">
      <c r="A1121" s="172"/>
      <c r="B1121" s="202" t="s">
        <v>2320</v>
      </c>
      <c r="C1121" s="203" t="s">
        <v>2321</v>
      </c>
      <c r="D1121" s="202" t="s">
        <v>1313</v>
      </c>
      <c r="E1121" s="195"/>
      <c r="F1121" s="204"/>
      <c r="G1121" s="195"/>
      <c r="H1121" s="195"/>
      <c r="I1121" s="214"/>
      <c r="J1121" s="214"/>
      <c r="K1121" s="195"/>
      <c r="L1121" s="195"/>
      <c r="M1121" s="195"/>
      <c r="N1121" s="216"/>
      <c r="O1121" s="195"/>
      <c r="P1121" s="195"/>
      <c r="Q1121" s="195"/>
      <c r="R1121" s="195"/>
      <c r="S1121" s="201"/>
    </row>
    <row r="1122" spans="1:19" ht="15" hidden="1" x14ac:dyDescent="0.25">
      <c r="A1122" s="172"/>
      <c r="B1122" s="202" t="s">
        <v>2322</v>
      </c>
      <c r="C1122" s="203" t="s">
        <v>2323</v>
      </c>
      <c r="D1122" s="202" t="s">
        <v>1313</v>
      </c>
      <c r="E1122" s="195"/>
      <c r="F1122" s="204"/>
      <c r="G1122" s="195"/>
      <c r="H1122" s="195"/>
      <c r="I1122" s="214"/>
      <c r="J1122" s="214"/>
      <c r="K1122" s="195"/>
      <c r="L1122" s="195"/>
      <c r="M1122" s="195"/>
      <c r="N1122" s="216"/>
      <c r="O1122" s="195"/>
      <c r="P1122" s="195"/>
      <c r="Q1122" s="195"/>
      <c r="R1122" s="195"/>
      <c r="S1122" s="201"/>
    </row>
    <row r="1123" spans="1:19" ht="15" hidden="1" x14ac:dyDescent="0.25">
      <c r="A1123" s="172"/>
      <c r="B1123" s="202" t="s">
        <v>2324</v>
      </c>
      <c r="C1123" s="203" t="s">
        <v>2325</v>
      </c>
      <c r="D1123" s="202" t="s">
        <v>1313</v>
      </c>
      <c r="E1123" s="195"/>
      <c r="F1123" s="204"/>
      <c r="G1123" s="195"/>
      <c r="H1123" s="195"/>
      <c r="I1123" s="214"/>
      <c r="J1123" s="214"/>
      <c r="K1123" s="195"/>
      <c r="L1123" s="195"/>
      <c r="M1123" s="195"/>
      <c r="N1123" s="216"/>
      <c r="O1123" s="195"/>
      <c r="P1123" s="195"/>
      <c r="Q1123" s="195"/>
      <c r="R1123" s="195"/>
      <c r="S1123" s="201"/>
    </row>
    <row r="1124" spans="1:19" ht="15" hidden="1" x14ac:dyDescent="0.25">
      <c r="A1124" s="172"/>
      <c r="B1124" s="202" t="s">
        <v>2326</v>
      </c>
      <c r="C1124" s="203" t="s">
        <v>2327</v>
      </c>
      <c r="D1124" s="202" t="s">
        <v>1313</v>
      </c>
      <c r="E1124" s="195"/>
      <c r="F1124" s="204"/>
      <c r="G1124" s="195"/>
      <c r="H1124" s="195"/>
      <c r="I1124" s="214"/>
      <c r="J1124" s="214"/>
      <c r="K1124" s="195"/>
      <c r="L1124" s="195"/>
      <c r="M1124" s="195"/>
      <c r="N1124" s="216"/>
      <c r="O1124" s="195"/>
      <c r="P1124" s="195"/>
      <c r="Q1124" s="195"/>
      <c r="R1124" s="195"/>
      <c r="S1124" s="201"/>
    </row>
    <row r="1125" spans="1:19" ht="15" hidden="1" x14ac:dyDescent="0.25">
      <c r="A1125" s="172"/>
      <c r="B1125" s="202" t="s">
        <v>2328</v>
      </c>
      <c r="C1125" s="203" t="s">
        <v>2329</v>
      </c>
      <c r="D1125" s="202" t="s">
        <v>1313</v>
      </c>
      <c r="E1125" s="195"/>
      <c r="F1125" s="204"/>
      <c r="G1125" s="195"/>
      <c r="H1125" s="195"/>
      <c r="I1125" s="214"/>
      <c r="J1125" s="214"/>
      <c r="K1125" s="195"/>
      <c r="L1125" s="195"/>
      <c r="M1125" s="195"/>
      <c r="N1125" s="216"/>
      <c r="O1125" s="195"/>
      <c r="P1125" s="195"/>
      <c r="Q1125" s="195"/>
      <c r="R1125" s="195"/>
      <c r="S1125" s="201"/>
    </row>
    <row r="1126" spans="1:19" ht="15" hidden="1" x14ac:dyDescent="0.25">
      <c r="A1126" s="172"/>
      <c r="B1126" s="202" t="s">
        <v>2330</v>
      </c>
      <c r="C1126" s="203" t="s">
        <v>2331</v>
      </c>
      <c r="D1126" s="202" t="s">
        <v>2311</v>
      </c>
      <c r="E1126" s="195"/>
      <c r="F1126" s="204"/>
      <c r="G1126" s="195"/>
      <c r="H1126" s="195"/>
      <c r="I1126" s="214"/>
      <c r="J1126" s="214"/>
      <c r="K1126" s="195"/>
      <c r="L1126" s="195"/>
      <c r="M1126" s="195"/>
      <c r="N1126" s="216"/>
      <c r="O1126" s="195"/>
      <c r="P1126" s="195"/>
      <c r="Q1126" s="195"/>
      <c r="R1126" s="195"/>
      <c r="S1126" s="201"/>
    </row>
    <row r="1127" spans="1:19" ht="15" hidden="1" x14ac:dyDescent="0.25">
      <c r="A1127" s="172"/>
      <c r="B1127" s="202" t="s">
        <v>2332</v>
      </c>
      <c r="C1127" s="203" t="s">
        <v>2333</v>
      </c>
      <c r="D1127" s="202" t="s">
        <v>2311</v>
      </c>
      <c r="E1127" s="195"/>
      <c r="F1127" s="204"/>
      <c r="G1127" s="195"/>
      <c r="H1127" s="195"/>
      <c r="I1127" s="214"/>
      <c r="J1127" s="214"/>
      <c r="K1127" s="195"/>
      <c r="L1127" s="195"/>
      <c r="M1127" s="195"/>
      <c r="N1127" s="216"/>
      <c r="O1127" s="195"/>
      <c r="P1127" s="195"/>
      <c r="Q1127" s="195"/>
      <c r="R1127" s="195"/>
      <c r="S1127" s="201"/>
    </row>
    <row r="1128" spans="1:19" ht="15" hidden="1" x14ac:dyDescent="0.25">
      <c r="A1128" s="172"/>
      <c r="B1128" s="202" t="s">
        <v>2334</v>
      </c>
      <c r="C1128" s="203" t="s">
        <v>2335</v>
      </c>
      <c r="D1128" s="202" t="s">
        <v>2336</v>
      </c>
      <c r="E1128" s="195"/>
      <c r="F1128" s="204"/>
      <c r="G1128" s="195"/>
      <c r="H1128" s="195"/>
      <c r="I1128" s="214"/>
      <c r="J1128" s="214"/>
      <c r="K1128" s="195"/>
      <c r="L1128" s="195"/>
      <c r="M1128" s="195"/>
      <c r="N1128" s="216"/>
      <c r="O1128" s="195"/>
      <c r="P1128" s="195"/>
      <c r="Q1128" s="195"/>
      <c r="R1128" s="195"/>
      <c r="S1128" s="201"/>
    </row>
    <row r="1129" spans="1:19" ht="15" hidden="1" x14ac:dyDescent="0.25">
      <c r="A1129" s="172"/>
      <c r="B1129" s="202" t="s">
        <v>2337</v>
      </c>
      <c r="C1129" s="203" t="s">
        <v>2338</v>
      </c>
      <c r="D1129" s="202" t="s">
        <v>2339</v>
      </c>
      <c r="E1129" s="195"/>
      <c r="F1129" s="204"/>
      <c r="G1129" s="195"/>
      <c r="H1129" s="195"/>
      <c r="I1129" s="214"/>
      <c r="J1129" s="214"/>
      <c r="K1129" s="195"/>
      <c r="L1129" s="195"/>
      <c r="M1129" s="195"/>
      <c r="N1129" s="216"/>
      <c r="O1129" s="195"/>
      <c r="P1129" s="195"/>
      <c r="Q1129" s="195"/>
      <c r="R1129" s="195"/>
      <c r="S1129" s="201"/>
    </row>
    <row r="1130" spans="1:19" ht="15" hidden="1" x14ac:dyDescent="0.25">
      <c r="A1130" s="172"/>
      <c r="B1130" s="202" t="s">
        <v>2340</v>
      </c>
      <c r="C1130" s="203" t="s">
        <v>2341</v>
      </c>
      <c r="D1130" s="202" t="s">
        <v>2339</v>
      </c>
      <c r="E1130" s="195"/>
      <c r="F1130" s="204"/>
      <c r="G1130" s="195"/>
      <c r="H1130" s="195"/>
      <c r="I1130" s="214"/>
      <c r="J1130" s="214"/>
      <c r="K1130" s="195"/>
      <c r="L1130" s="195"/>
      <c r="M1130" s="195"/>
      <c r="N1130" s="216"/>
      <c r="O1130" s="195"/>
      <c r="P1130" s="195"/>
      <c r="Q1130" s="195"/>
      <c r="R1130" s="195"/>
      <c r="S1130" s="201"/>
    </row>
    <row r="1131" spans="1:19" ht="15" hidden="1" x14ac:dyDescent="0.25">
      <c r="A1131" s="172"/>
      <c r="B1131" s="202" t="s">
        <v>2342</v>
      </c>
      <c r="C1131" s="203" t="s">
        <v>2343</v>
      </c>
      <c r="D1131" s="202" t="s">
        <v>2339</v>
      </c>
      <c r="E1131" s="195"/>
      <c r="F1131" s="204"/>
      <c r="G1131" s="195"/>
      <c r="H1131" s="195"/>
      <c r="I1131" s="214"/>
      <c r="J1131" s="214"/>
      <c r="K1131" s="195"/>
      <c r="L1131" s="195"/>
      <c r="M1131" s="195"/>
      <c r="N1131" s="216"/>
      <c r="O1131" s="195"/>
      <c r="P1131" s="195"/>
      <c r="Q1131" s="195"/>
      <c r="R1131" s="195"/>
      <c r="S1131" s="201"/>
    </row>
    <row r="1132" spans="1:19" ht="15" hidden="1" x14ac:dyDescent="0.25">
      <c r="A1132" s="172"/>
      <c r="B1132" s="202" t="s">
        <v>2344</v>
      </c>
      <c r="C1132" s="203" t="s">
        <v>2345</v>
      </c>
      <c r="D1132" s="202" t="s">
        <v>2339</v>
      </c>
      <c r="E1132" s="195"/>
      <c r="F1132" s="204"/>
      <c r="G1132" s="195"/>
      <c r="H1132" s="195"/>
      <c r="I1132" s="214"/>
      <c r="J1132" s="214"/>
      <c r="K1132" s="195"/>
      <c r="L1132" s="195"/>
      <c r="M1132" s="195"/>
      <c r="N1132" s="216"/>
      <c r="O1132" s="195"/>
      <c r="P1132" s="195"/>
      <c r="Q1132" s="195"/>
      <c r="R1132" s="195"/>
      <c r="S1132" s="201"/>
    </row>
    <row r="1133" spans="1:19" ht="15" hidden="1" x14ac:dyDescent="0.25">
      <c r="A1133" s="172"/>
      <c r="B1133" s="202" t="s">
        <v>2346</v>
      </c>
      <c r="C1133" s="203" t="s">
        <v>2347</v>
      </c>
      <c r="D1133" s="202" t="s">
        <v>2339</v>
      </c>
      <c r="E1133" s="195"/>
      <c r="F1133" s="204"/>
      <c r="G1133" s="195"/>
      <c r="H1133" s="195"/>
      <c r="I1133" s="214"/>
      <c r="J1133" s="214"/>
      <c r="K1133" s="195"/>
      <c r="L1133" s="195"/>
      <c r="M1133" s="195"/>
      <c r="N1133" s="216"/>
      <c r="O1133" s="195"/>
      <c r="P1133" s="195"/>
      <c r="Q1133" s="195"/>
      <c r="R1133" s="195"/>
      <c r="S1133" s="201"/>
    </row>
    <row r="1134" spans="1:19" ht="15" hidden="1" x14ac:dyDescent="0.25">
      <c r="A1134" s="172"/>
      <c r="B1134" s="202" t="s">
        <v>2348</v>
      </c>
      <c r="C1134" s="203" t="s">
        <v>2349</v>
      </c>
      <c r="D1134" s="202" t="s">
        <v>2339</v>
      </c>
      <c r="E1134" s="195"/>
      <c r="F1134" s="204"/>
      <c r="G1134" s="195"/>
      <c r="H1134" s="195"/>
      <c r="I1134" s="214"/>
      <c r="J1134" s="214"/>
      <c r="K1134" s="195"/>
      <c r="L1134" s="195"/>
      <c r="M1134" s="195"/>
      <c r="N1134" s="216"/>
      <c r="O1134" s="195"/>
      <c r="P1134" s="195"/>
      <c r="Q1134" s="195"/>
      <c r="R1134" s="195"/>
      <c r="S1134" s="201"/>
    </row>
    <row r="1135" spans="1:19" ht="15" hidden="1" x14ac:dyDescent="0.25">
      <c r="A1135" s="172"/>
      <c r="B1135" s="202" t="s">
        <v>2350</v>
      </c>
      <c r="C1135" s="203" t="s">
        <v>2351</v>
      </c>
      <c r="D1135" s="202" t="s">
        <v>2339</v>
      </c>
      <c r="E1135" s="195"/>
      <c r="F1135" s="204"/>
      <c r="G1135" s="195"/>
      <c r="H1135" s="195"/>
      <c r="I1135" s="214"/>
      <c r="J1135" s="214"/>
      <c r="K1135" s="195"/>
      <c r="L1135" s="195"/>
      <c r="M1135" s="195"/>
      <c r="N1135" s="216"/>
      <c r="O1135" s="195"/>
      <c r="P1135" s="195"/>
      <c r="Q1135" s="195"/>
      <c r="R1135" s="195"/>
      <c r="S1135" s="201"/>
    </row>
    <row r="1136" spans="1:19" ht="15" hidden="1" x14ac:dyDescent="0.25">
      <c r="A1136" s="172"/>
      <c r="B1136" s="202" t="s">
        <v>2352</v>
      </c>
      <c r="C1136" s="203" t="s">
        <v>2353</v>
      </c>
      <c r="D1136" s="202" t="s">
        <v>2336</v>
      </c>
      <c r="E1136" s="195"/>
      <c r="F1136" s="204"/>
      <c r="G1136" s="195"/>
      <c r="H1136" s="195"/>
      <c r="I1136" s="214"/>
      <c r="J1136" s="214"/>
      <c r="K1136" s="195"/>
      <c r="L1136" s="195"/>
      <c r="M1136" s="195"/>
      <c r="N1136" s="216"/>
      <c r="O1136" s="195"/>
      <c r="P1136" s="195"/>
      <c r="Q1136" s="195"/>
      <c r="R1136" s="195"/>
      <c r="S1136" s="201"/>
    </row>
    <row r="1137" spans="1:19" ht="15" hidden="1" x14ac:dyDescent="0.25">
      <c r="A1137" s="172"/>
      <c r="B1137" s="202" t="s">
        <v>2354</v>
      </c>
      <c r="C1137" s="203" t="s">
        <v>2355</v>
      </c>
      <c r="D1137" s="202" t="s">
        <v>2336</v>
      </c>
      <c r="E1137" s="195"/>
      <c r="F1137" s="204"/>
      <c r="G1137" s="195"/>
      <c r="H1137" s="195"/>
      <c r="I1137" s="214"/>
      <c r="J1137" s="214"/>
      <c r="K1137" s="195"/>
      <c r="L1137" s="195"/>
      <c r="M1137" s="195"/>
      <c r="N1137" s="216"/>
      <c r="O1137" s="195"/>
      <c r="P1137" s="195"/>
      <c r="Q1137" s="195"/>
      <c r="R1137" s="195"/>
      <c r="S1137" s="201"/>
    </row>
    <row r="1138" spans="1:19" ht="15" hidden="1" x14ac:dyDescent="0.25">
      <c r="A1138" s="172"/>
      <c r="B1138" s="202" t="s">
        <v>2356</v>
      </c>
      <c r="C1138" s="203" t="s">
        <v>2357</v>
      </c>
      <c r="D1138" s="202" t="s">
        <v>2336</v>
      </c>
      <c r="E1138" s="195"/>
      <c r="F1138" s="204"/>
      <c r="G1138" s="195"/>
      <c r="H1138" s="195"/>
      <c r="I1138" s="214"/>
      <c r="J1138" s="214"/>
      <c r="K1138" s="195"/>
      <c r="L1138" s="195"/>
      <c r="M1138" s="195"/>
      <c r="N1138" s="216"/>
      <c r="O1138" s="195"/>
      <c r="P1138" s="195"/>
      <c r="Q1138" s="195"/>
      <c r="R1138" s="195"/>
      <c r="S1138" s="201"/>
    </row>
    <row r="1139" spans="1:19" ht="15" hidden="1" x14ac:dyDescent="0.25">
      <c r="A1139" s="172"/>
      <c r="B1139" s="202" t="s">
        <v>2358</v>
      </c>
      <c r="C1139" s="203" t="s">
        <v>2359</v>
      </c>
      <c r="D1139" s="202" t="s">
        <v>2336</v>
      </c>
      <c r="E1139" s="195"/>
      <c r="F1139" s="204"/>
      <c r="G1139" s="195"/>
      <c r="H1139" s="195"/>
      <c r="I1139" s="214"/>
      <c r="J1139" s="214"/>
      <c r="K1139" s="195"/>
      <c r="L1139" s="195"/>
      <c r="M1139" s="195"/>
      <c r="N1139" s="216"/>
      <c r="O1139" s="195"/>
      <c r="P1139" s="195"/>
      <c r="Q1139" s="195"/>
      <c r="R1139" s="195"/>
      <c r="S1139" s="201"/>
    </row>
    <row r="1140" spans="1:19" ht="15" hidden="1" x14ac:dyDescent="0.25">
      <c r="A1140" s="172"/>
      <c r="B1140" s="202" t="s">
        <v>2360</v>
      </c>
      <c r="C1140" s="203" t="s">
        <v>2361</v>
      </c>
      <c r="D1140" s="202" t="s">
        <v>2336</v>
      </c>
      <c r="E1140" s="195"/>
      <c r="F1140" s="204"/>
      <c r="G1140" s="195"/>
      <c r="H1140" s="195"/>
      <c r="I1140" s="214"/>
      <c r="J1140" s="214"/>
      <c r="K1140" s="195"/>
      <c r="L1140" s="195"/>
      <c r="M1140" s="195"/>
      <c r="N1140" s="216"/>
      <c r="O1140" s="195"/>
      <c r="P1140" s="195"/>
      <c r="Q1140" s="195"/>
      <c r="R1140" s="195"/>
      <c r="S1140" s="201"/>
    </row>
    <row r="1141" spans="1:19" ht="15" hidden="1" x14ac:dyDescent="0.25">
      <c r="A1141" s="172"/>
      <c r="B1141" s="202" t="s">
        <v>2362</v>
      </c>
      <c r="C1141" s="203" t="s">
        <v>2363</v>
      </c>
      <c r="D1141" s="202" t="s">
        <v>2336</v>
      </c>
      <c r="E1141" s="195"/>
      <c r="F1141" s="204"/>
      <c r="G1141" s="195"/>
      <c r="H1141" s="195"/>
      <c r="I1141" s="214"/>
      <c r="J1141" s="214"/>
      <c r="K1141" s="195"/>
      <c r="L1141" s="195"/>
      <c r="M1141" s="195"/>
      <c r="N1141" s="216"/>
      <c r="O1141" s="195"/>
      <c r="P1141" s="195"/>
      <c r="Q1141" s="195"/>
      <c r="R1141" s="195"/>
      <c r="S1141" s="201"/>
    </row>
    <row r="1142" spans="1:19" ht="15" hidden="1" x14ac:dyDescent="0.25">
      <c r="A1142" s="172"/>
      <c r="B1142" s="202" t="s">
        <v>2364</v>
      </c>
      <c r="C1142" s="203" t="s">
        <v>2365</v>
      </c>
      <c r="D1142" s="202" t="s">
        <v>2339</v>
      </c>
      <c r="E1142" s="195"/>
      <c r="F1142" s="204"/>
      <c r="G1142" s="195"/>
      <c r="H1142" s="195"/>
      <c r="I1142" s="214"/>
      <c r="J1142" s="214"/>
      <c r="K1142" s="195"/>
      <c r="L1142" s="195"/>
      <c r="M1142" s="195"/>
      <c r="N1142" s="216"/>
      <c r="O1142" s="195"/>
      <c r="P1142" s="195"/>
      <c r="Q1142" s="195"/>
      <c r="R1142" s="195"/>
      <c r="S1142" s="201"/>
    </row>
    <row r="1143" spans="1:19" ht="15" hidden="1" x14ac:dyDescent="0.25">
      <c r="A1143" s="172"/>
      <c r="B1143" s="202" t="s">
        <v>2366</v>
      </c>
      <c r="C1143" s="203" t="s">
        <v>2367</v>
      </c>
      <c r="D1143" s="202" t="s">
        <v>2300</v>
      </c>
      <c r="E1143" s="195"/>
      <c r="F1143" s="204"/>
      <c r="G1143" s="195"/>
      <c r="H1143" s="195"/>
      <c r="I1143" s="214"/>
      <c r="J1143" s="214"/>
      <c r="K1143" s="195"/>
      <c r="L1143" s="195"/>
      <c r="M1143" s="195"/>
      <c r="N1143" s="216"/>
      <c r="O1143" s="195"/>
      <c r="P1143" s="195"/>
      <c r="Q1143" s="195"/>
      <c r="R1143" s="195"/>
      <c r="S1143" s="201"/>
    </row>
    <row r="1144" spans="1:19" ht="15" hidden="1" x14ac:dyDescent="0.25">
      <c r="B1144" s="172" t="s">
        <v>2368</v>
      </c>
      <c r="C1144" s="203" t="s">
        <v>246</v>
      </c>
      <c r="D1144" s="202" t="s">
        <v>2369</v>
      </c>
      <c r="E1144" s="195"/>
      <c r="F1144" s="204"/>
      <c r="G1144" s="195"/>
      <c r="H1144" s="195"/>
      <c r="I1144" s="214"/>
      <c r="J1144" s="214"/>
      <c r="K1144" s="195"/>
      <c r="L1144" s="195"/>
      <c r="M1144" s="195"/>
      <c r="N1144" s="216"/>
      <c r="O1144" s="195"/>
      <c r="P1144" s="195"/>
      <c r="Q1144" s="195"/>
      <c r="R1144" s="195"/>
      <c r="S1144" s="201"/>
    </row>
    <row r="1145" spans="1:19" ht="15" hidden="1" x14ac:dyDescent="0.25">
      <c r="A1145" s="172"/>
      <c r="B1145" s="202" t="s">
        <v>2370</v>
      </c>
      <c r="C1145" s="203" t="s">
        <v>250</v>
      </c>
      <c r="D1145" s="202" t="s">
        <v>2371</v>
      </c>
      <c r="E1145" s="195"/>
      <c r="F1145" s="204"/>
      <c r="G1145" s="195"/>
      <c r="H1145" s="195"/>
      <c r="I1145" s="214"/>
      <c r="J1145" s="214"/>
      <c r="K1145" s="195"/>
      <c r="L1145" s="195"/>
      <c r="M1145" s="195"/>
      <c r="N1145" s="216"/>
      <c r="O1145" s="195"/>
      <c r="P1145" s="195"/>
      <c r="Q1145" s="195"/>
      <c r="R1145" s="195"/>
      <c r="S1145" s="201"/>
    </row>
    <row r="1146" spans="1:19" ht="15" hidden="1" x14ac:dyDescent="0.25">
      <c r="A1146" s="172"/>
      <c r="B1146" s="202" t="s">
        <v>2372</v>
      </c>
      <c r="C1146" s="203" t="s">
        <v>2373</v>
      </c>
      <c r="D1146" s="202" t="s">
        <v>2374</v>
      </c>
      <c r="E1146" s="195"/>
      <c r="F1146" s="204"/>
      <c r="G1146" s="195"/>
      <c r="H1146" s="195"/>
      <c r="I1146" s="214"/>
      <c r="J1146" s="214"/>
      <c r="K1146" s="195"/>
      <c r="L1146" s="195"/>
      <c r="M1146" s="195"/>
      <c r="N1146" s="216"/>
      <c r="O1146" s="195"/>
      <c r="P1146" s="195"/>
      <c r="Q1146" s="195"/>
      <c r="R1146" s="195"/>
      <c r="S1146" s="201"/>
    </row>
    <row r="1147" spans="1:19" ht="15" hidden="1" x14ac:dyDescent="0.25">
      <c r="A1147" s="172"/>
      <c r="B1147" s="202" t="s">
        <v>2375</v>
      </c>
      <c r="C1147" s="203" t="s">
        <v>2373</v>
      </c>
      <c r="D1147" s="202" t="s">
        <v>2374</v>
      </c>
      <c r="E1147" s="195"/>
      <c r="F1147" s="204"/>
      <c r="G1147" s="195"/>
      <c r="H1147" s="195"/>
      <c r="I1147" s="214"/>
      <c r="J1147" s="214"/>
      <c r="K1147" s="195"/>
      <c r="L1147" s="195"/>
      <c r="M1147" s="195"/>
      <c r="N1147" s="216"/>
      <c r="O1147" s="195"/>
      <c r="P1147" s="195"/>
      <c r="Q1147" s="195"/>
      <c r="R1147" s="195"/>
      <c r="S1147" s="201"/>
    </row>
    <row r="1148" spans="1:19" ht="15" hidden="1" x14ac:dyDescent="0.25">
      <c r="A1148" s="172"/>
      <c r="B1148" s="202" t="s">
        <v>2376</v>
      </c>
      <c r="C1148" s="203" t="s">
        <v>2373</v>
      </c>
      <c r="D1148" s="202" t="s">
        <v>2374</v>
      </c>
      <c r="E1148" s="195"/>
      <c r="F1148" s="204"/>
      <c r="G1148" s="195"/>
      <c r="H1148" s="195"/>
      <c r="I1148" s="214"/>
      <c r="J1148" s="214"/>
      <c r="K1148" s="195"/>
      <c r="L1148" s="195"/>
      <c r="M1148" s="195"/>
      <c r="N1148" s="216"/>
      <c r="O1148" s="195"/>
      <c r="P1148" s="195"/>
      <c r="Q1148" s="195"/>
      <c r="R1148" s="195"/>
      <c r="S1148" s="201"/>
    </row>
    <row r="1149" spans="1:19" ht="15" hidden="1" x14ac:dyDescent="0.25">
      <c r="A1149" s="172"/>
      <c r="B1149" s="202" t="s">
        <v>2377</v>
      </c>
      <c r="C1149" s="203" t="s">
        <v>2373</v>
      </c>
      <c r="D1149" s="202" t="s">
        <v>2374</v>
      </c>
      <c r="E1149" s="195"/>
      <c r="F1149" s="204"/>
      <c r="G1149" s="195"/>
      <c r="H1149" s="195"/>
      <c r="I1149" s="214"/>
      <c r="J1149" s="214"/>
      <c r="K1149" s="195"/>
      <c r="L1149" s="195"/>
      <c r="M1149" s="195"/>
      <c r="N1149" s="216"/>
      <c r="O1149" s="195"/>
      <c r="P1149" s="195"/>
      <c r="Q1149" s="195"/>
      <c r="R1149" s="195"/>
      <c r="S1149" s="201"/>
    </row>
    <row r="1150" spans="1:19" ht="15" hidden="1" x14ac:dyDescent="0.25">
      <c r="A1150" s="172"/>
      <c r="B1150" s="202" t="s">
        <v>2378</v>
      </c>
      <c r="C1150" s="203" t="s">
        <v>2373</v>
      </c>
      <c r="D1150" s="202" t="s">
        <v>2374</v>
      </c>
      <c r="E1150" s="195"/>
      <c r="F1150" s="204"/>
      <c r="G1150" s="195"/>
      <c r="H1150" s="195"/>
      <c r="I1150" s="214"/>
      <c r="J1150" s="214"/>
      <c r="K1150" s="195"/>
      <c r="L1150" s="195"/>
      <c r="M1150" s="195"/>
      <c r="N1150" s="216"/>
      <c r="O1150" s="195"/>
      <c r="P1150" s="195"/>
      <c r="Q1150" s="195"/>
      <c r="R1150" s="195"/>
      <c r="S1150" s="201"/>
    </row>
    <row r="1151" spans="1:19" ht="15" hidden="1" x14ac:dyDescent="0.25">
      <c r="A1151" s="172"/>
      <c r="B1151" s="202" t="s">
        <v>2379</v>
      </c>
      <c r="C1151" s="203" t="s">
        <v>2373</v>
      </c>
      <c r="D1151" s="202" t="s">
        <v>2374</v>
      </c>
      <c r="E1151" s="195"/>
      <c r="F1151" s="204"/>
      <c r="G1151" s="195"/>
      <c r="H1151" s="195"/>
      <c r="I1151" s="214"/>
      <c r="J1151" s="214"/>
      <c r="K1151" s="195"/>
      <c r="L1151" s="195"/>
      <c r="M1151" s="195"/>
      <c r="N1151" s="216"/>
      <c r="O1151" s="195"/>
      <c r="P1151" s="195"/>
      <c r="Q1151" s="195"/>
      <c r="R1151" s="195"/>
      <c r="S1151" s="201"/>
    </row>
    <row r="1152" spans="1:19" ht="15" hidden="1" x14ac:dyDescent="0.25">
      <c r="A1152" s="172"/>
      <c r="B1152" s="202" t="s">
        <v>2380</v>
      </c>
      <c r="C1152" s="203" t="s">
        <v>2373</v>
      </c>
      <c r="D1152" s="202" t="s">
        <v>2374</v>
      </c>
      <c r="E1152" s="195"/>
      <c r="F1152" s="204"/>
      <c r="G1152" s="195"/>
      <c r="H1152" s="195"/>
      <c r="I1152" s="214"/>
      <c r="J1152" s="214"/>
      <c r="K1152" s="195"/>
      <c r="L1152" s="195"/>
      <c r="M1152" s="195"/>
      <c r="N1152" s="216"/>
      <c r="O1152" s="195"/>
      <c r="P1152" s="195"/>
      <c r="Q1152" s="195"/>
      <c r="R1152" s="195"/>
      <c r="S1152" s="201"/>
    </row>
    <row r="1153" spans="1:19" ht="15" hidden="1" x14ac:dyDescent="0.25">
      <c r="A1153" s="172"/>
      <c r="B1153" s="202" t="s">
        <v>2381</v>
      </c>
      <c r="C1153" s="203" t="s">
        <v>2373</v>
      </c>
      <c r="D1153" s="202" t="s">
        <v>2374</v>
      </c>
      <c r="E1153" s="195"/>
      <c r="F1153" s="204"/>
      <c r="G1153" s="195"/>
      <c r="H1153" s="195"/>
      <c r="I1153" s="214"/>
      <c r="J1153" s="214"/>
      <c r="K1153" s="195"/>
      <c r="L1153" s="195"/>
      <c r="M1153" s="195"/>
      <c r="N1153" s="216"/>
      <c r="O1153" s="195"/>
      <c r="P1153" s="195"/>
      <c r="Q1153" s="195"/>
      <c r="R1153" s="195"/>
      <c r="S1153" s="201"/>
    </row>
    <row r="1154" spans="1:19" ht="15" hidden="1" x14ac:dyDescent="0.25">
      <c r="A1154" s="172"/>
      <c r="B1154" s="202" t="s">
        <v>2382</v>
      </c>
      <c r="C1154" s="203" t="s">
        <v>2373</v>
      </c>
      <c r="D1154" s="202" t="s">
        <v>2374</v>
      </c>
      <c r="E1154" s="195"/>
      <c r="F1154" s="204"/>
      <c r="G1154" s="195"/>
      <c r="H1154" s="195"/>
      <c r="I1154" s="214"/>
      <c r="J1154" s="214"/>
      <c r="K1154" s="195"/>
      <c r="L1154" s="195"/>
      <c r="M1154" s="195"/>
      <c r="N1154" s="216"/>
      <c r="O1154" s="195"/>
      <c r="P1154" s="195"/>
      <c r="Q1154" s="195"/>
      <c r="R1154" s="195"/>
      <c r="S1154" s="201"/>
    </row>
    <row r="1155" spans="1:19" ht="15" hidden="1" x14ac:dyDescent="0.25">
      <c r="A1155" s="172"/>
      <c r="B1155" s="202" t="s">
        <v>2383</v>
      </c>
      <c r="C1155" s="203" t="s">
        <v>2373</v>
      </c>
      <c r="D1155" s="202" t="s">
        <v>2374</v>
      </c>
      <c r="E1155" s="195"/>
      <c r="F1155" s="204"/>
      <c r="G1155" s="195"/>
      <c r="H1155" s="195"/>
      <c r="I1155" s="214"/>
      <c r="J1155" s="214"/>
      <c r="K1155" s="195"/>
      <c r="L1155" s="195"/>
      <c r="M1155" s="195"/>
      <c r="N1155" s="216"/>
      <c r="O1155" s="195"/>
      <c r="P1155" s="195"/>
      <c r="Q1155" s="195"/>
      <c r="R1155" s="195"/>
      <c r="S1155" s="201"/>
    </row>
    <row r="1156" spans="1:19" ht="15" hidden="1" x14ac:dyDescent="0.25">
      <c r="A1156" s="172"/>
      <c r="B1156" s="202" t="s">
        <v>2384</v>
      </c>
      <c r="C1156" s="203" t="s">
        <v>2373</v>
      </c>
      <c r="D1156" s="202" t="s">
        <v>2374</v>
      </c>
      <c r="E1156" s="195"/>
      <c r="F1156" s="204"/>
      <c r="G1156" s="195"/>
      <c r="H1156" s="195"/>
      <c r="I1156" s="214"/>
      <c r="J1156" s="214"/>
      <c r="K1156" s="195"/>
      <c r="L1156" s="195"/>
      <c r="M1156" s="195"/>
      <c r="N1156" s="216"/>
      <c r="O1156" s="195"/>
      <c r="P1156" s="195"/>
      <c r="Q1156" s="195"/>
      <c r="R1156" s="195"/>
      <c r="S1156" s="201"/>
    </row>
    <row r="1157" spans="1:19" ht="15" hidden="1" x14ac:dyDescent="0.25">
      <c r="A1157" s="172"/>
      <c r="B1157" s="202" t="s">
        <v>2385</v>
      </c>
      <c r="C1157" s="203" t="s">
        <v>2373</v>
      </c>
      <c r="D1157" s="202" t="s">
        <v>2374</v>
      </c>
      <c r="E1157" s="195"/>
      <c r="F1157" s="204"/>
      <c r="G1157" s="195"/>
      <c r="H1157" s="195"/>
      <c r="I1157" s="214"/>
      <c r="J1157" s="214"/>
      <c r="K1157" s="195"/>
      <c r="L1157" s="195"/>
      <c r="M1157" s="195"/>
      <c r="N1157" s="216"/>
      <c r="O1157" s="195"/>
      <c r="P1157" s="195"/>
      <c r="Q1157" s="195"/>
      <c r="R1157" s="195"/>
      <c r="S1157" s="201"/>
    </row>
    <row r="1158" spans="1:19" ht="15" hidden="1" x14ac:dyDescent="0.25">
      <c r="A1158" s="172"/>
      <c r="B1158" s="202" t="s">
        <v>2386</v>
      </c>
      <c r="C1158" s="203" t="s">
        <v>2373</v>
      </c>
      <c r="D1158" s="202" t="s">
        <v>2374</v>
      </c>
      <c r="E1158" s="195"/>
      <c r="F1158" s="204"/>
      <c r="G1158" s="195"/>
      <c r="H1158" s="195"/>
      <c r="I1158" s="214"/>
      <c r="J1158" s="214"/>
      <c r="K1158" s="195"/>
      <c r="L1158" s="195"/>
      <c r="M1158" s="195"/>
      <c r="N1158" s="216"/>
      <c r="O1158" s="195"/>
      <c r="P1158" s="195"/>
      <c r="Q1158" s="195"/>
      <c r="R1158" s="195"/>
      <c r="S1158" s="201"/>
    </row>
    <row r="1159" spans="1:19" ht="15" hidden="1" x14ac:dyDescent="0.25">
      <c r="A1159" s="172"/>
      <c r="B1159" s="202" t="s">
        <v>2387</v>
      </c>
      <c r="C1159" s="203" t="s">
        <v>2373</v>
      </c>
      <c r="D1159" s="202" t="s">
        <v>2374</v>
      </c>
      <c r="E1159" s="195"/>
      <c r="F1159" s="204"/>
      <c r="G1159" s="195"/>
      <c r="H1159" s="195"/>
      <c r="I1159" s="214"/>
      <c r="J1159" s="214"/>
      <c r="K1159" s="195"/>
      <c r="L1159" s="195"/>
      <c r="M1159" s="195"/>
      <c r="N1159" s="216"/>
      <c r="O1159" s="195"/>
      <c r="P1159" s="195"/>
      <c r="Q1159" s="195"/>
      <c r="R1159" s="195"/>
      <c r="S1159" s="201"/>
    </row>
    <row r="1160" spans="1:19" ht="15" hidden="1" x14ac:dyDescent="0.25">
      <c r="A1160" s="172"/>
      <c r="B1160" s="202" t="s">
        <v>2388</v>
      </c>
      <c r="C1160" s="203" t="s">
        <v>2373</v>
      </c>
      <c r="D1160" s="202" t="s">
        <v>2374</v>
      </c>
      <c r="E1160" s="195"/>
      <c r="F1160" s="204"/>
      <c r="G1160" s="195"/>
      <c r="H1160" s="195"/>
      <c r="I1160" s="214"/>
      <c r="J1160" s="214"/>
      <c r="K1160" s="195"/>
      <c r="L1160" s="195"/>
      <c r="M1160" s="195"/>
      <c r="N1160" s="216"/>
      <c r="O1160" s="195"/>
      <c r="P1160" s="195"/>
      <c r="Q1160" s="195"/>
      <c r="R1160" s="195"/>
      <c r="S1160" s="201"/>
    </row>
    <row r="1161" spans="1:19" ht="15" hidden="1" x14ac:dyDescent="0.25">
      <c r="A1161" s="172"/>
      <c r="B1161" s="202" t="s">
        <v>2389</v>
      </c>
      <c r="C1161" s="203" t="s">
        <v>2373</v>
      </c>
      <c r="D1161" s="202" t="s">
        <v>2374</v>
      </c>
      <c r="E1161" s="195"/>
      <c r="F1161" s="204"/>
      <c r="G1161" s="195"/>
      <c r="H1161" s="195"/>
      <c r="I1161" s="214"/>
      <c r="J1161" s="214"/>
      <c r="K1161" s="195"/>
      <c r="L1161" s="195"/>
      <c r="M1161" s="195"/>
      <c r="N1161" s="216"/>
      <c r="O1161" s="195"/>
      <c r="P1161" s="195"/>
      <c r="Q1161" s="195"/>
      <c r="R1161" s="195"/>
      <c r="S1161" s="201"/>
    </row>
    <row r="1162" spans="1:19" ht="15" hidden="1" x14ac:dyDescent="0.25">
      <c r="A1162" s="172"/>
      <c r="B1162" s="202" t="s">
        <v>2390</v>
      </c>
      <c r="C1162" s="203" t="s">
        <v>2373</v>
      </c>
      <c r="D1162" s="202" t="s">
        <v>2374</v>
      </c>
      <c r="E1162" s="195"/>
      <c r="F1162" s="204"/>
      <c r="G1162" s="195"/>
      <c r="H1162" s="195"/>
      <c r="I1162" s="214"/>
      <c r="J1162" s="214"/>
      <c r="K1162" s="195"/>
      <c r="L1162" s="195"/>
      <c r="M1162" s="195"/>
      <c r="N1162" s="216"/>
      <c r="O1162" s="195"/>
      <c r="P1162" s="195"/>
      <c r="Q1162" s="195"/>
      <c r="R1162" s="195"/>
      <c r="S1162" s="201"/>
    </row>
    <row r="1163" spans="1:19" ht="15" hidden="1" x14ac:dyDescent="0.25">
      <c r="A1163" s="172"/>
      <c r="B1163" s="202" t="s">
        <v>2391</v>
      </c>
      <c r="C1163" s="203" t="s">
        <v>2373</v>
      </c>
      <c r="D1163" s="202" t="s">
        <v>2374</v>
      </c>
      <c r="E1163" s="195"/>
      <c r="F1163" s="204"/>
      <c r="G1163" s="195"/>
      <c r="H1163" s="195"/>
      <c r="I1163" s="214"/>
      <c r="J1163" s="214"/>
      <c r="K1163" s="195"/>
      <c r="L1163" s="195"/>
      <c r="M1163" s="195"/>
      <c r="N1163" s="216"/>
      <c r="O1163" s="195"/>
      <c r="P1163" s="195"/>
      <c r="Q1163" s="195"/>
      <c r="R1163" s="195"/>
      <c r="S1163" s="201"/>
    </row>
    <row r="1164" spans="1:19" ht="15" hidden="1" x14ac:dyDescent="0.25">
      <c r="A1164" s="172"/>
      <c r="B1164" s="202" t="s">
        <v>2392</v>
      </c>
      <c r="C1164" s="203" t="s">
        <v>2373</v>
      </c>
      <c r="D1164" s="202" t="s">
        <v>2374</v>
      </c>
      <c r="E1164" s="195"/>
      <c r="F1164" s="204"/>
      <c r="G1164" s="195"/>
      <c r="H1164" s="195"/>
      <c r="I1164" s="214"/>
      <c r="J1164" s="214"/>
      <c r="K1164" s="195"/>
      <c r="L1164" s="195"/>
      <c r="M1164" s="195"/>
      <c r="N1164" s="216"/>
      <c r="O1164" s="195"/>
      <c r="P1164" s="195"/>
      <c r="Q1164" s="195"/>
      <c r="R1164" s="195"/>
      <c r="S1164" s="201"/>
    </row>
    <row r="1165" spans="1:19" ht="15" hidden="1" x14ac:dyDescent="0.25">
      <c r="A1165" s="172"/>
      <c r="B1165" s="202" t="s">
        <v>2393</v>
      </c>
      <c r="C1165" s="203" t="s">
        <v>2373</v>
      </c>
      <c r="D1165" s="202" t="s">
        <v>2374</v>
      </c>
      <c r="E1165" s="195"/>
      <c r="F1165" s="204"/>
      <c r="G1165" s="195"/>
      <c r="H1165" s="195"/>
      <c r="I1165" s="214"/>
      <c r="J1165" s="214"/>
      <c r="K1165" s="195"/>
      <c r="L1165" s="195"/>
      <c r="M1165" s="195"/>
      <c r="N1165" s="216"/>
      <c r="O1165" s="195"/>
      <c r="P1165" s="195"/>
      <c r="Q1165" s="195"/>
      <c r="R1165" s="195"/>
      <c r="S1165" s="201"/>
    </row>
    <row r="1166" spans="1:19" ht="15" hidden="1" x14ac:dyDescent="0.25">
      <c r="A1166" s="172"/>
      <c r="B1166" s="202" t="s">
        <v>2394</v>
      </c>
      <c r="C1166" s="203" t="s">
        <v>2373</v>
      </c>
      <c r="D1166" s="202" t="s">
        <v>2374</v>
      </c>
      <c r="E1166" s="195"/>
      <c r="F1166" s="204"/>
      <c r="G1166" s="195"/>
      <c r="H1166" s="195"/>
      <c r="I1166" s="214"/>
      <c r="J1166" s="214"/>
      <c r="K1166" s="195"/>
      <c r="L1166" s="195"/>
      <c r="M1166" s="195"/>
      <c r="N1166" s="216"/>
      <c r="O1166" s="195"/>
      <c r="P1166" s="195"/>
      <c r="Q1166" s="195"/>
      <c r="R1166" s="195"/>
      <c r="S1166" s="201"/>
    </row>
    <row r="1167" spans="1:19" ht="15" hidden="1" x14ac:dyDescent="0.25">
      <c r="A1167" s="172"/>
      <c r="B1167" s="202" t="s">
        <v>2395</v>
      </c>
      <c r="C1167" s="203" t="s">
        <v>2373</v>
      </c>
      <c r="D1167" s="202" t="s">
        <v>2374</v>
      </c>
      <c r="E1167" s="195"/>
      <c r="F1167" s="204"/>
      <c r="G1167" s="195"/>
      <c r="H1167" s="195"/>
      <c r="I1167" s="214"/>
      <c r="J1167" s="214"/>
      <c r="K1167" s="195"/>
      <c r="L1167" s="195"/>
      <c r="M1167" s="195"/>
      <c r="N1167" s="216"/>
      <c r="O1167" s="195"/>
      <c r="P1167" s="195"/>
      <c r="Q1167" s="195"/>
      <c r="R1167" s="195"/>
      <c r="S1167" s="201"/>
    </row>
    <row r="1168" spans="1:19" ht="15" hidden="1" x14ac:dyDescent="0.25">
      <c r="A1168" s="172"/>
      <c r="B1168" s="202" t="s">
        <v>2396</v>
      </c>
      <c r="C1168" s="203" t="s">
        <v>2373</v>
      </c>
      <c r="D1168" s="202" t="s">
        <v>2374</v>
      </c>
      <c r="E1168" s="195"/>
      <c r="F1168" s="204"/>
      <c r="G1168" s="195"/>
      <c r="H1168" s="195"/>
      <c r="I1168" s="214"/>
      <c r="J1168" s="214"/>
      <c r="K1168" s="195"/>
      <c r="L1168" s="195"/>
      <c r="M1168" s="195"/>
      <c r="N1168" s="216"/>
      <c r="O1168" s="195"/>
      <c r="P1168" s="195"/>
      <c r="Q1168" s="195"/>
      <c r="R1168" s="195"/>
      <c r="S1168" s="201"/>
    </row>
    <row r="1169" spans="1:19" ht="15" hidden="1" x14ac:dyDescent="0.25">
      <c r="A1169" s="172"/>
      <c r="B1169" s="202" t="s">
        <v>2397</v>
      </c>
      <c r="C1169" s="203" t="s">
        <v>2373</v>
      </c>
      <c r="D1169" s="202" t="s">
        <v>2374</v>
      </c>
      <c r="E1169" s="195"/>
      <c r="F1169" s="204"/>
      <c r="G1169" s="195"/>
      <c r="H1169" s="195"/>
      <c r="I1169" s="214"/>
      <c r="J1169" s="214"/>
      <c r="K1169" s="195"/>
      <c r="L1169" s="195"/>
      <c r="M1169" s="195"/>
      <c r="N1169" s="216"/>
      <c r="O1169" s="195"/>
      <c r="P1169" s="195"/>
      <c r="Q1169" s="195"/>
      <c r="R1169" s="195"/>
      <c r="S1169" s="201"/>
    </row>
    <row r="1170" spans="1:19" ht="15" hidden="1" x14ac:dyDescent="0.25">
      <c r="A1170" s="172"/>
      <c r="B1170" s="202" t="s">
        <v>2398</v>
      </c>
      <c r="C1170" s="203" t="s">
        <v>2373</v>
      </c>
      <c r="D1170" s="202" t="s">
        <v>2374</v>
      </c>
      <c r="E1170" s="195"/>
      <c r="F1170" s="204"/>
      <c r="G1170" s="195"/>
      <c r="H1170" s="195"/>
      <c r="I1170" s="214"/>
      <c r="J1170" s="214"/>
      <c r="K1170" s="195"/>
      <c r="L1170" s="195"/>
      <c r="M1170" s="195"/>
      <c r="N1170" s="216"/>
      <c r="O1170" s="195"/>
      <c r="P1170" s="195"/>
      <c r="Q1170" s="195"/>
      <c r="R1170" s="195"/>
      <c r="S1170" s="201"/>
    </row>
    <row r="1171" spans="1:19" ht="15" hidden="1" x14ac:dyDescent="0.25">
      <c r="A1171" s="172"/>
      <c r="B1171" s="202" t="s">
        <v>2399</v>
      </c>
      <c r="C1171" s="203" t="s">
        <v>2373</v>
      </c>
      <c r="D1171" s="202" t="s">
        <v>2374</v>
      </c>
      <c r="E1171" s="195"/>
      <c r="F1171" s="204"/>
      <c r="G1171" s="195"/>
      <c r="H1171" s="195"/>
      <c r="I1171" s="214"/>
      <c r="J1171" s="214"/>
      <c r="K1171" s="195"/>
      <c r="L1171" s="195"/>
      <c r="M1171" s="195"/>
      <c r="N1171" s="216"/>
      <c r="O1171" s="195"/>
      <c r="P1171" s="195"/>
      <c r="Q1171" s="195"/>
      <c r="R1171" s="195"/>
      <c r="S1171" s="201"/>
    </row>
    <row r="1172" spans="1:19" ht="15" hidden="1" x14ac:dyDescent="0.25">
      <c r="A1172" s="172"/>
      <c r="B1172" s="202" t="s">
        <v>2400</v>
      </c>
      <c r="C1172" s="203" t="s">
        <v>2401</v>
      </c>
      <c r="D1172" s="202" t="s">
        <v>2374</v>
      </c>
      <c r="E1172" s="195"/>
      <c r="F1172" s="204"/>
      <c r="G1172" s="195"/>
      <c r="H1172" s="195"/>
      <c r="I1172" s="214"/>
      <c r="J1172" s="214"/>
      <c r="K1172" s="195"/>
      <c r="L1172" s="195"/>
      <c r="M1172" s="195"/>
      <c r="N1172" s="216"/>
      <c r="O1172" s="195"/>
      <c r="P1172" s="195"/>
      <c r="Q1172" s="195"/>
      <c r="R1172" s="195"/>
      <c r="S1172" s="201"/>
    </row>
    <row r="1173" spans="1:19" ht="15" hidden="1" x14ac:dyDescent="0.25">
      <c r="A1173" s="172"/>
      <c r="B1173" s="202" t="s">
        <v>2402</v>
      </c>
      <c r="C1173" s="203" t="s">
        <v>2403</v>
      </c>
      <c r="D1173" s="202" t="s">
        <v>2374</v>
      </c>
      <c r="E1173" s="195"/>
      <c r="F1173" s="204"/>
      <c r="G1173" s="195"/>
      <c r="H1173" s="195"/>
      <c r="I1173" s="214"/>
      <c r="J1173" s="214"/>
      <c r="K1173" s="195"/>
      <c r="L1173" s="195"/>
      <c r="M1173" s="195"/>
      <c r="N1173" s="216"/>
      <c r="O1173" s="195"/>
      <c r="P1173" s="195"/>
      <c r="Q1173" s="195"/>
      <c r="R1173" s="195"/>
      <c r="S1173" s="201"/>
    </row>
    <row r="1174" spans="1:19" ht="15" hidden="1" x14ac:dyDescent="0.25">
      <c r="A1174" s="172"/>
      <c r="B1174" s="202" t="s">
        <v>2404</v>
      </c>
      <c r="C1174" s="203" t="s">
        <v>2405</v>
      </c>
      <c r="D1174" s="202" t="s">
        <v>2406</v>
      </c>
      <c r="E1174" s="195"/>
      <c r="F1174" s="204"/>
      <c r="G1174" s="195"/>
      <c r="H1174" s="195"/>
      <c r="I1174" s="214"/>
      <c r="J1174" s="214"/>
      <c r="K1174" s="195"/>
      <c r="L1174" s="195"/>
      <c r="M1174" s="195"/>
      <c r="N1174" s="216"/>
      <c r="O1174" s="195"/>
      <c r="P1174" s="195"/>
      <c r="Q1174" s="195"/>
      <c r="R1174" s="195"/>
      <c r="S1174" s="201"/>
    </row>
    <row r="1175" spans="1:19" ht="15" hidden="1" x14ac:dyDescent="0.25">
      <c r="A1175" s="172"/>
      <c r="B1175" s="202" t="s">
        <v>2407</v>
      </c>
      <c r="C1175" s="203" t="s">
        <v>2408</v>
      </c>
      <c r="D1175" s="202" t="s">
        <v>2406</v>
      </c>
      <c r="E1175" s="195"/>
      <c r="F1175" s="204"/>
      <c r="G1175" s="195"/>
      <c r="H1175" s="195"/>
      <c r="I1175" s="214"/>
      <c r="J1175" s="214"/>
      <c r="K1175" s="195"/>
      <c r="L1175" s="195"/>
      <c r="M1175" s="195"/>
      <c r="N1175" s="216"/>
      <c r="O1175" s="195"/>
      <c r="P1175" s="195"/>
      <c r="Q1175" s="195"/>
      <c r="R1175" s="195"/>
      <c r="S1175" s="201"/>
    </row>
    <row r="1176" spans="1:19" ht="15" hidden="1" x14ac:dyDescent="0.25">
      <c r="A1176" s="172"/>
      <c r="B1176" s="202" t="s">
        <v>2409</v>
      </c>
      <c r="C1176" s="203" t="s">
        <v>2410</v>
      </c>
      <c r="D1176" s="202" t="s">
        <v>2406</v>
      </c>
      <c r="E1176" s="195"/>
      <c r="F1176" s="204"/>
      <c r="G1176" s="195"/>
      <c r="H1176" s="195"/>
      <c r="I1176" s="214"/>
      <c r="J1176" s="214"/>
      <c r="K1176" s="195"/>
      <c r="L1176" s="195"/>
      <c r="M1176" s="195"/>
      <c r="N1176" s="216"/>
      <c r="O1176" s="195"/>
      <c r="P1176" s="195"/>
      <c r="Q1176" s="195"/>
      <c r="R1176" s="195"/>
      <c r="S1176" s="201"/>
    </row>
    <row r="1177" spans="1:19" ht="15" hidden="1" x14ac:dyDescent="0.25">
      <c r="A1177" s="172"/>
      <c r="B1177" s="202" t="s">
        <v>2411</v>
      </c>
      <c r="C1177" s="203" t="s">
        <v>2412</v>
      </c>
      <c r="D1177" s="202" t="s">
        <v>2406</v>
      </c>
      <c r="E1177" s="195"/>
      <c r="F1177" s="204"/>
      <c r="G1177" s="195"/>
      <c r="H1177" s="195"/>
      <c r="I1177" s="214"/>
      <c r="J1177" s="214"/>
      <c r="K1177" s="195"/>
      <c r="L1177" s="195"/>
      <c r="M1177" s="195"/>
      <c r="N1177" s="216"/>
      <c r="O1177" s="195"/>
      <c r="P1177" s="195"/>
      <c r="Q1177" s="195"/>
      <c r="R1177" s="195"/>
      <c r="S1177" s="201"/>
    </row>
    <row r="1178" spans="1:19" ht="15" hidden="1" x14ac:dyDescent="0.25">
      <c r="A1178" s="172"/>
      <c r="B1178" s="202" t="s">
        <v>2413</v>
      </c>
      <c r="C1178" s="203" t="s">
        <v>2414</v>
      </c>
      <c r="D1178" s="202" t="s">
        <v>2406</v>
      </c>
      <c r="E1178" s="195"/>
      <c r="F1178" s="204"/>
      <c r="G1178" s="195"/>
      <c r="H1178" s="195"/>
      <c r="I1178" s="214"/>
      <c r="J1178" s="214"/>
      <c r="K1178" s="195"/>
      <c r="L1178" s="195"/>
      <c r="M1178" s="195"/>
      <c r="N1178" s="216"/>
      <c r="O1178" s="195"/>
      <c r="P1178" s="195"/>
      <c r="Q1178" s="195"/>
      <c r="R1178" s="195"/>
      <c r="S1178" s="201"/>
    </row>
    <row r="1179" spans="1:19" ht="15" hidden="1" x14ac:dyDescent="0.25">
      <c r="A1179" s="172"/>
      <c r="B1179" s="202" t="s">
        <v>2415</v>
      </c>
      <c r="C1179" s="203" t="s">
        <v>2416</v>
      </c>
      <c r="D1179" s="202" t="s">
        <v>2406</v>
      </c>
      <c r="E1179" s="195"/>
      <c r="F1179" s="204"/>
      <c r="G1179" s="195"/>
      <c r="H1179" s="195"/>
      <c r="I1179" s="214"/>
      <c r="J1179" s="214"/>
      <c r="K1179" s="195"/>
      <c r="L1179" s="195"/>
      <c r="M1179" s="195"/>
      <c r="N1179" s="216"/>
      <c r="O1179" s="195"/>
      <c r="P1179" s="195"/>
      <c r="Q1179" s="195"/>
      <c r="R1179" s="195"/>
      <c r="S1179" s="201"/>
    </row>
    <row r="1180" spans="1:19" ht="15" hidden="1" x14ac:dyDescent="0.25">
      <c r="A1180" s="172"/>
      <c r="B1180" s="202" t="s">
        <v>2417</v>
      </c>
      <c r="C1180" s="203" t="s">
        <v>2412</v>
      </c>
      <c r="D1180" s="202" t="s">
        <v>2406</v>
      </c>
      <c r="E1180" s="195"/>
      <c r="F1180" s="204"/>
      <c r="G1180" s="195"/>
      <c r="H1180" s="195"/>
      <c r="I1180" s="214"/>
      <c r="J1180" s="214"/>
      <c r="K1180" s="195"/>
      <c r="L1180" s="195"/>
      <c r="M1180" s="195"/>
      <c r="N1180" s="216"/>
      <c r="O1180" s="195"/>
      <c r="P1180" s="195"/>
      <c r="Q1180" s="195"/>
      <c r="R1180" s="195"/>
      <c r="S1180" s="201"/>
    </row>
    <row r="1181" spans="1:19" ht="15" hidden="1" x14ac:dyDescent="0.25">
      <c r="A1181" s="172"/>
      <c r="B1181" s="202" t="s">
        <v>2418</v>
      </c>
      <c r="C1181" s="203" t="s">
        <v>2419</v>
      </c>
      <c r="D1181" s="202" t="s">
        <v>2406</v>
      </c>
      <c r="E1181" s="195"/>
      <c r="F1181" s="204"/>
      <c r="G1181" s="195"/>
      <c r="H1181" s="195"/>
      <c r="I1181" s="214"/>
      <c r="J1181" s="214"/>
      <c r="K1181" s="195"/>
      <c r="L1181" s="195"/>
      <c r="M1181" s="195"/>
      <c r="N1181" s="216"/>
      <c r="O1181" s="195"/>
      <c r="P1181" s="195"/>
      <c r="Q1181" s="195"/>
      <c r="R1181" s="195"/>
      <c r="S1181" s="201"/>
    </row>
    <row r="1182" spans="1:19" ht="15" hidden="1" x14ac:dyDescent="0.25">
      <c r="A1182" s="172"/>
      <c r="B1182" s="202" t="s">
        <v>2420</v>
      </c>
      <c r="C1182" s="203" t="s">
        <v>2412</v>
      </c>
      <c r="D1182" s="202" t="s">
        <v>2406</v>
      </c>
      <c r="E1182" s="195"/>
      <c r="F1182" s="204"/>
      <c r="G1182" s="195"/>
      <c r="H1182" s="195"/>
      <c r="I1182" s="214"/>
      <c r="J1182" s="214"/>
      <c r="K1182" s="195"/>
      <c r="L1182" s="195"/>
      <c r="M1182" s="195"/>
      <c r="N1182" s="216"/>
      <c r="O1182" s="195"/>
      <c r="P1182" s="195"/>
      <c r="Q1182" s="195"/>
      <c r="R1182" s="195"/>
      <c r="S1182" s="201"/>
    </row>
    <row r="1183" spans="1:19" ht="15" hidden="1" x14ac:dyDescent="0.25">
      <c r="A1183" s="172"/>
      <c r="B1183" s="202" t="s">
        <v>2421</v>
      </c>
      <c r="C1183" s="203" t="s">
        <v>2412</v>
      </c>
      <c r="D1183" s="202" t="s">
        <v>2406</v>
      </c>
      <c r="E1183" s="195"/>
      <c r="F1183" s="204"/>
      <c r="G1183" s="195"/>
      <c r="H1183" s="195"/>
      <c r="I1183" s="214"/>
      <c r="J1183" s="214"/>
      <c r="K1183" s="195"/>
      <c r="L1183" s="195"/>
      <c r="M1183" s="195"/>
      <c r="N1183" s="216"/>
      <c r="O1183" s="195"/>
      <c r="P1183" s="195"/>
      <c r="Q1183" s="195"/>
      <c r="R1183" s="195"/>
      <c r="S1183" s="201"/>
    </row>
    <row r="1184" spans="1:19" ht="15" hidden="1" x14ac:dyDescent="0.25">
      <c r="A1184" s="172"/>
      <c r="B1184" s="202" t="s">
        <v>2422</v>
      </c>
      <c r="C1184" s="203" t="s">
        <v>2423</v>
      </c>
      <c r="D1184" s="202" t="s">
        <v>2406</v>
      </c>
      <c r="E1184" s="195"/>
      <c r="F1184" s="204"/>
      <c r="G1184" s="195"/>
      <c r="H1184" s="195"/>
      <c r="I1184" s="214"/>
      <c r="J1184" s="214"/>
      <c r="K1184" s="195"/>
      <c r="L1184" s="195"/>
      <c r="M1184" s="195"/>
      <c r="N1184" s="216"/>
      <c r="O1184" s="195"/>
      <c r="P1184" s="195"/>
      <c r="Q1184" s="195"/>
      <c r="R1184" s="195"/>
      <c r="S1184" s="201"/>
    </row>
    <row r="1185" spans="1:19" ht="15" hidden="1" x14ac:dyDescent="0.25">
      <c r="A1185" s="172"/>
      <c r="B1185" s="202" t="s">
        <v>2424</v>
      </c>
      <c r="C1185" s="203" t="s">
        <v>2425</v>
      </c>
      <c r="D1185" s="202" t="s">
        <v>2406</v>
      </c>
      <c r="E1185" s="195"/>
      <c r="F1185" s="204"/>
      <c r="G1185" s="195"/>
      <c r="H1185" s="195"/>
      <c r="I1185" s="214"/>
      <c r="J1185" s="214"/>
      <c r="K1185" s="195"/>
      <c r="L1185" s="195"/>
      <c r="M1185" s="195"/>
      <c r="N1185" s="216"/>
      <c r="O1185" s="195"/>
      <c r="P1185" s="195"/>
      <c r="Q1185" s="195"/>
      <c r="R1185" s="195"/>
      <c r="S1185" s="201"/>
    </row>
    <row r="1186" spans="1:19" ht="15" hidden="1" x14ac:dyDescent="0.25">
      <c r="A1186" s="172"/>
      <c r="B1186" s="202" t="s">
        <v>2426</v>
      </c>
      <c r="C1186" s="203" t="s">
        <v>2427</v>
      </c>
      <c r="D1186" s="202" t="s">
        <v>2406</v>
      </c>
      <c r="E1186" s="195"/>
      <c r="F1186" s="204"/>
      <c r="G1186" s="195"/>
      <c r="H1186" s="195"/>
      <c r="I1186" s="214"/>
      <c r="J1186" s="214"/>
      <c r="K1186" s="195"/>
      <c r="L1186" s="195"/>
      <c r="M1186" s="195"/>
      <c r="N1186" s="216"/>
      <c r="O1186" s="195"/>
      <c r="P1186" s="195"/>
      <c r="Q1186" s="195"/>
      <c r="R1186" s="195"/>
      <c r="S1186" s="201"/>
    </row>
    <row r="1187" spans="1:19" ht="15" hidden="1" x14ac:dyDescent="0.25">
      <c r="A1187" s="172"/>
      <c r="B1187" s="202" t="s">
        <v>2428</v>
      </c>
      <c r="C1187" s="203" t="s">
        <v>2427</v>
      </c>
      <c r="D1187" s="202" t="s">
        <v>2406</v>
      </c>
      <c r="E1187" s="195"/>
      <c r="F1187" s="204"/>
      <c r="G1187" s="195"/>
      <c r="H1187" s="195"/>
      <c r="I1187" s="214"/>
      <c r="J1187" s="214"/>
      <c r="K1187" s="195"/>
      <c r="L1187" s="195"/>
      <c r="M1187" s="195"/>
      <c r="N1187" s="216"/>
      <c r="O1187" s="195"/>
      <c r="P1187" s="195"/>
      <c r="Q1187" s="195"/>
      <c r="R1187" s="195"/>
      <c r="S1187" s="201"/>
    </row>
    <row r="1188" spans="1:19" ht="15" hidden="1" x14ac:dyDescent="0.25">
      <c r="A1188" s="172"/>
      <c r="B1188" s="202" t="s">
        <v>2429</v>
      </c>
      <c r="C1188" s="203" t="s">
        <v>2412</v>
      </c>
      <c r="D1188" s="202" t="s">
        <v>2406</v>
      </c>
      <c r="E1188" s="195"/>
      <c r="F1188" s="204"/>
      <c r="G1188" s="195"/>
      <c r="H1188" s="195"/>
      <c r="I1188" s="214"/>
      <c r="J1188" s="214"/>
      <c r="K1188" s="195"/>
      <c r="L1188" s="195"/>
      <c r="M1188" s="195"/>
      <c r="N1188" s="216"/>
      <c r="O1188" s="195"/>
      <c r="P1188" s="195"/>
      <c r="Q1188" s="195"/>
      <c r="R1188" s="195"/>
      <c r="S1188" s="201"/>
    </row>
    <row r="1189" spans="1:19" ht="15" hidden="1" x14ac:dyDescent="0.25">
      <c r="A1189" s="172"/>
      <c r="B1189" s="202" t="s">
        <v>2430</v>
      </c>
      <c r="C1189" s="203" t="s">
        <v>2427</v>
      </c>
      <c r="D1189" s="202" t="s">
        <v>2406</v>
      </c>
      <c r="E1189" s="195"/>
      <c r="F1189" s="204"/>
      <c r="G1189" s="195"/>
      <c r="H1189" s="195"/>
      <c r="I1189" s="214"/>
      <c r="J1189" s="214"/>
      <c r="K1189" s="195"/>
      <c r="L1189" s="195"/>
      <c r="M1189" s="195"/>
      <c r="N1189" s="216"/>
      <c r="O1189" s="195"/>
      <c r="P1189" s="195"/>
      <c r="Q1189" s="195"/>
      <c r="R1189" s="195"/>
      <c r="S1189" s="201"/>
    </row>
    <row r="1190" spans="1:19" ht="15" hidden="1" x14ac:dyDescent="0.25">
      <c r="A1190" s="172"/>
      <c r="B1190" s="202" t="s">
        <v>2431</v>
      </c>
      <c r="C1190" s="203" t="s">
        <v>2412</v>
      </c>
      <c r="D1190" s="202" t="s">
        <v>2406</v>
      </c>
      <c r="E1190" s="195"/>
      <c r="F1190" s="204"/>
      <c r="G1190" s="195"/>
      <c r="H1190" s="195"/>
      <c r="I1190" s="214"/>
      <c r="J1190" s="214"/>
      <c r="K1190" s="195"/>
      <c r="L1190" s="195"/>
      <c r="M1190" s="195"/>
      <c r="N1190" s="216"/>
      <c r="O1190" s="195"/>
      <c r="P1190" s="195"/>
      <c r="Q1190" s="195"/>
      <c r="R1190" s="195"/>
      <c r="S1190" s="201"/>
    </row>
    <row r="1191" spans="1:19" ht="15" hidden="1" x14ac:dyDescent="0.25">
      <c r="A1191" s="172"/>
      <c r="B1191" s="202" t="s">
        <v>2432</v>
      </c>
      <c r="C1191" s="203" t="s">
        <v>2412</v>
      </c>
      <c r="D1191" s="202" t="s">
        <v>2406</v>
      </c>
      <c r="E1191" s="195"/>
      <c r="F1191" s="204"/>
      <c r="G1191" s="195"/>
      <c r="H1191" s="195"/>
      <c r="I1191" s="214"/>
      <c r="J1191" s="214"/>
      <c r="K1191" s="195"/>
      <c r="L1191" s="195"/>
      <c r="M1191" s="195"/>
      <c r="N1191" s="216"/>
      <c r="O1191" s="195"/>
      <c r="P1191" s="195"/>
      <c r="Q1191" s="195"/>
      <c r="R1191" s="195"/>
      <c r="S1191" s="201"/>
    </row>
    <row r="1192" spans="1:19" ht="15" hidden="1" x14ac:dyDescent="0.25">
      <c r="A1192" s="172"/>
      <c r="B1192" s="202" t="s">
        <v>2433</v>
      </c>
      <c r="C1192" s="203" t="s">
        <v>2414</v>
      </c>
      <c r="D1192" s="202" t="s">
        <v>2406</v>
      </c>
      <c r="E1192" s="195"/>
      <c r="F1192" s="204"/>
      <c r="G1192" s="195"/>
      <c r="H1192" s="195"/>
      <c r="I1192" s="214"/>
      <c r="J1192" s="214"/>
      <c r="K1192" s="195"/>
      <c r="L1192" s="195"/>
      <c r="M1192" s="195"/>
      <c r="N1192" s="216"/>
      <c r="O1192" s="195"/>
      <c r="P1192" s="195"/>
      <c r="Q1192" s="195"/>
      <c r="R1192" s="195"/>
      <c r="S1192" s="201"/>
    </row>
    <row r="1193" spans="1:19" ht="15" hidden="1" x14ac:dyDescent="0.25">
      <c r="A1193" s="172"/>
      <c r="B1193" s="202" t="s">
        <v>2434</v>
      </c>
      <c r="C1193" s="203" t="s">
        <v>2419</v>
      </c>
      <c r="D1193" s="202" t="s">
        <v>2406</v>
      </c>
      <c r="E1193" s="195"/>
      <c r="F1193" s="204"/>
      <c r="G1193" s="195"/>
      <c r="H1193" s="195"/>
      <c r="I1193" s="214"/>
      <c r="J1193" s="214"/>
      <c r="K1193" s="195"/>
      <c r="L1193" s="195"/>
      <c r="M1193" s="195"/>
      <c r="N1193" s="216"/>
      <c r="O1193" s="195"/>
      <c r="P1193" s="195"/>
      <c r="Q1193" s="195"/>
      <c r="R1193" s="195"/>
      <c r="S1193" s="201"/>
    </row>
    <row r="1194" spans="1:19" ht="15" hidden="1" x14ac:dyDescent="0.25">
      <c r="A1194" s="172"/>
      <c r="B1194" s="202" t="s">
        <v>2435</v>
      </c>
      <c r="C1194" s="203" t="s">
        <v>2412</v>
      </c>
      <c r="D1194" s="202" t="s">
        <v>2406</v>
      </c>
      <c r="E1194" s="195"/>
      <c r="F1194" s="204"/>
      <c r="G1194" s="195"/>
      <c r="H1194" s="195"/>
      <c r="I1194" s="214"/>
      <c r="J1194" s="214"/>
      <c r="K1194" s="195"/>
      <c r="L1194" s="195"/>
      <c r="M1194" s="195"/>
      <c r="N1194" s="216"/>
      <c r="O1194" s="195"/>
      <c r="P1194" s="195"/>
      <c r="Q1194" s="195"/>
      <c r="R1194" s="195"/>
      <c r="S1194" s="201"/>
    </row>
    <row r="1195" spans="1:19" ht="15" hidden="1" x14ac:dyDescent="0.25">
      <c r="A1195" s="172"/>
      <c r="B1195" s="202" t="s">
        <v>2436</v>
      </c>
      <c r="C1195" s="203" t="s">
        <v>2419</v>
      </c>
      <c r="D1195" s="202" t="s">
        <v>2406</v>
      </c>
      <c r="E1195" s="195"/>
      <c r="F1195" s="204"/>
      <c r="G1195" s="195"/>
      <c r="H1195" s="195"/>
      <c r="I1195" s="214"/>
      <c r="J1195" s="214"/>
      <c r="K1195" s="195"/>
      <c r="L1195" s="195"/>
      <c r="M1195" s="195"/>
      <c r="N1195" s="216"/>
      <c r="O1195" s="195"/>
      <c r="P1195" s="195"/>
      <c r="Q1195" s="195"/>
      <c r="R1195" s="195"/>
      <c r="S1195" s="201"/>
    </row>
    <row r="1196" spans="1:19" ht="15" hidden="1" x14ac:dyDescent="0.25">
      <c r="A1196" s="172"/>
      <c r="B1196" s="202" t="s">
        <v>2437</v>
      </c>
      <c r="C1196" s="203" t="s">
        <v>2405</v>
      </c>
      <c r="D1196" s="202" t="s">
        <v>2406</v>
      </c>
      <c r="E1196" s="195"/>
      <c r="F1196" s="204"/>
      <c r="G1196" s="195"/>
      <c r="H1196" s="195"/>
      <c r="I1196" s="214"/>
      <c r="J1196" s="214"/>
      <c r="K1196" s="195"/>
      <c r="L1196" s="195"/>
      <c r="M1196" s="195"/>
      <c r="N1196" s="216"/>
      <c r="O1196" s="195"/>
      <c r="P1196" s="195"/>
      <c r="Q1196" s="195"/>
      <c r="R1196" s="195"/>
      <c r="S1196" s="201"/>
    </row>
    <row r="1197" spans="1:19" ht="15" hidden="1" x14ac:dyDescent="0.25">
      <c r="A1197" s="172"/>
      <c r="B1197" s="202" t="s">
        <v>2438</v>
      </c>
      <c r="C1197" s="203" t="s">
        <v>2408</v>
      </c>
      <c r="D1197" s="202" t="s">
        <v>2406</v>
      </c>
      <c r="E1197" s="195"/>
      <c r="F1197" s="204"/>
      <c r="G1197" s="195"/>
      <c r="H1197" s="195"/>
      <c r="I1197" s="214"/>
      <c r="J1197" s="214"/>
      <c r="K1197" s="195"/>
      <c r="L1197" s="195"/>
      <c r="M1197" s="195"/>
      <c r="N1197" s="216"/>
      <c r="O1197" s="195"/>
      <c r="P1197" s="195"/>
      <c r="Q1197" s="195"/>
      <c r="R1197" s="195"/>
      <c r="S1197" s="201"/>
    </row>
    <row r="1198" spans="1:19" ht="15" hidden="1" x14ac:dyDescent="0.25">
      <c r="A1198" s="172"/>
      <c r="B1198" s="202" t="s">
        <v>2439</v>
      </c>
      <c r="C1198" s="203" t="s">
        <v>2440</v>
      </c>
      <c r="D1198" s="202" t="s">
        <v>2406</v>
      </c>
      <c r="E1198" s="195"/>
      <c r="F1198" s="204"/>
      <c r="G1198" s="195"/>
      <c r="H1198" s="195"/>
      <c r="I1198" s="214"/>
      <c r="J1198" s="214"/>
      <c r="K1198" s="195"/>
      <c r="L1198" s="195"/>
      <c r="M1198" s="195"/>
      <c r="N1198" s="216"/>
      <c r="O1198" s="195"/>
      <c r="P1198" s="195"/>
      <c r="Q1198" s="195"/>
      <c r="R1198" s="195"/>
      <c r="S1198" s="201"/>
    </row>
    <row r="1199" spans="1:19" ht="15" hidden="1" x14ac:dyDescent="0.25">
      <c r="A1199" s="172"/>
      <c r="B1199" s="202" t="s">
        <v>2441</v>
      </c>
      <c r="C1199" s="203" t="s">
        <v>2442</v>
      </c>
      <c r="D1199" s="202" t="s">
        <v>2406</v>
      </c>
      <c r="E1199" s="195"/>
      <c r="F1199" s="204"/>
      <c r="G1199" s="195"/>
      <c r="H1199" s="195"/>
      <c r="I1199" s="214"/>
      <c r="J1199" s="214"/>
      <c r="K1199" s="195"/>
      <c r="L1199" s="195"/>
      <c r="M1199" s="195"/>
      <c r="N1199" s="216"/>
      <c r="O1199" s="195"/>
      <c r="P1199" s="195"/>
      <c r="Q1199" s="195"/>
      <c r="R1199" s="195"/>
      <c r="S1199" s="201"/>
    </row>
    <row r="1200" spans="1:19" ht="15" hidden="1" x14ac:dyDescent="0.25">
      <c r="A1200" s="172"/>
      <c r="B1200" s="202" t="s">
        <v>2443</v>
      </c>
      <c r="C1200" s="203" t="s">
        <v>2410</v>
      </c>
      <c r="D1200" s="202" t="s">
        <v>2406</v>
      </c>
      <c r="E1200" s="195"/>
      <c r="F1200" s="204"/>
      <c r="G1200" s="195"/>
      <c r="H1200" s="195"/>
      <c r="I1200" s="214"/>
      <c r="J1200" s="214"/>
      <c r="K1200" s="195"/>
      <c r="L1200" s="195"/>
      <c r="M1200" s="195"/>
      <c r="N1200" s="216"/>
      <c r="O1200" s="195"/>
      <c r="P1200" s="195"/>
      <c r="Q1200" s="195"/>
      <c r="R1200" s="195"/>
      <c r="S1200" s="201"/>
    </row>
    <row r="1201" spans="1:19" ht="15" hidden="1" x14ac:dyDescent="0.25">
      <c r="A1201" s="172"/>
      <c r="B1201" s="202" t="s">
        <v>2444</v>
      </c>
      <c r="C1201" s="203" t="s">
        <v>2412</v>
      </c>
      <c r="D1201" s="202" t="s">
        <v>2406</v>
      </c>
      <c r="E1201" s="195"/>
      <c r="F1201" s="204"/>
      <c r="G1201" s="195"/>
      <c r="H1201" s="195"/>
      <c r="I1201" s="214"/>
      <c r="J1201" s="214"/>
      <c r="K1201" s="195"/>
      <c r="L1201" s="195"/>
      <c r="M1201" s="195"/>
      <c r="N1201" s="216"/>
      <c r="O1201" s="195"/>
      <c r="P1201" s="195"/>
      <c r="Q1201" s="195"/>
      <c r="R1201" s="195"/>
      <c r="S1201" s="201"/>
    </row>
    <row r="1202" spans="1:19" ht="15" hidden="1" x14ac:dyDescent="0.25">
      <c r="A1202" s="172"/>
      <c r="B1202" s="202" t="s">
        <v>2445</v>
      </c>
      <c r="C1202" s="203" t="s">
        <v>2414</v>
      </c>
      <c r="D1202" s="202" t="s">
        <v>2406</v>
      </c>
      <c r="E1202" s="195"/>
      <c r="F1202" s="204"/>
      <c r="G1202" s="195"/>
      <c r="H1202" s="195"/>
      <c r="I1202" s="214"/>
      <c r="J1202" s="214"/>
      <c r="K1202" s="195"/>
      <c r="L1202" s="195"/>
      <c r="M1202" s="195"/>
      <c r="N1202" s="216"/>
      <c r="O1202" s="195"/>
      <c r="P1202" s="195"/>
      <c r="Q1202" s="195"/>
      <c r="R1202" s="195"/>
      <c r="S1202" s="201"/>
    </row>
    <row r="1203" spans="1:19" ht="15" hidden="1" x14ac:dyDescent="0.25">
      <c r="A1203" s="172"/>
      <c r="B1203" s="202" t="s">
        <v>2446</v>
      </c>
      <c r="C1203" s="203" t="s">
        <v>2416</v>
      </c>
      <c r="D1203" s="202" t="s">
        <v>2406</v>
      </c>
      <c r="E1203" s="195"/>
      <c r="F1203" s="204"/>
      <c r="G1203" s="195"/>
      <c r="H1203" s="195"/>
      <c r="I1203" s="214"/>
      <c r="J1203" s="214"/>
      <c r="K1203" s="195"/>
      <c r="L1203" s="195"/>
      <c r="M1203" s="195"/>
      <c r="N1203" s="216"/>
      <c r="O1203" s="195"/>
      <c r="P1203" s="195"/>
      <c r="Q1203" s="195"/>
      <c r="R1203" s="195"/>
      <c r="S1203" s="201"/>
    </row>
    <row r="1204" spans="1:19" ht="15" hidden="1" x14ac:dyDescent="0.25">
      <c r="A1204" s="172"/>
      <c r="B1204" s="202" t="s">
        <v>2447</v>
      </c>
      <c r="C1204" s="203" t="s">
        <v>2448</v>
      </c>
      <c r="D1204" s="202" t="s">
        <v>2406</v>
      </c>
      <c r="E1204" s="195"/>
      <c r="F1204" s="204"/>
      <c r="G1204" s="195"/>
      <c r="H1204" s="195"/>
      <c r="I1204" s="214"/>
      <c r="J1204" s="214"/>
      <c r="K1204" s="195"/>
      <c r="L1204" s="195"/>
      <c r="M1204" s="195"/>
      <c r="N1204" s="216"/>
      <c r="O1204" s="195"/>
      <c r="P1204" s="195"/>
      <c r="Q1204" s="195"/>
      <c r="R1204" s="195"/>
      <c r="S1204" s="201"/>
    </row>
    <row r="1205" spans="1:19" ht="15" hidden="1" x14ac:dyDescent="0.25">
      <c r="A1205" s="172"/>
      <c r="B1205" s="202" t="s">
        <v>2449</v>
      </c>
      <c r="C1205" s="203" t="s">
        <v>2419</v>
      </c>
      <c r="D1205" s="202" t="s">
        <v>2406</v>
      </c>
      <c r="E1205" s="195"/>
      <c r="F1205" s="204"/>
      <c r="G1205" s="195"/>
      <c r="H1205" s="195"/>
      <c r="I1205" s="214"/>
      <c r="J1205" s="214"/>
      <c r="K1205" s="195"/>
      <c r="L1205" s="195"/>
      <c r="M1205" s="195"/>
      <c r="N1205" s="216"/>
      <c r="O1205" s="195"/>
      <c r="P1205" s="195"/>
      <c r="Q1205" s="195"/>
      <c r="R1205" s="195"/>
      <c r="S1205" s="201"/>
    </row>
    <row r="1206" spans="1:19" ht="15" hidden="1" x14ac:dyDescent="0.25">
      <c r="A1206" s="172"/>
      <c r="B1206" s="202" t="s">
        <v>2450</v>
      </c>
      <c r="C1206" s="203" t="s">
        <v>2405</v>
      </c>
      <c r="D1206" s="202" t="s">
        <v>2406</v>
      </c>
      <c r="E1206" s="195"/>
      <c r="F1206" s="204"/>
      <c r="G1206" s="195"/>
      <c r="H1206" s="195"/>
      <c r="I1206" s="214"/>
      <c r="J1206" s="214"/>
      <c r="K1206" s="195"/>
      <c r="L1206" s="195"/>
      <c r="M1206" s="195"/>
      <c r="N1206" s="216"/>
      <c r="O1206" s="195"/>
      <c r="P1206" s="195"/>
      <c r="Q1206" s="195"/>
      <c r="R1206" s="195"/>
      <c r="S1206" s="201"/>
    </row>
    <row r="1207" spans="1:19" ht="15" hidden="1" x14ac:dyDescent="0.25">
      <c r="A1207" s="172"/>
      <c r="B1207" s="202" t="s">
        <v>2451</v>
      </c>
      <c r="C1207" s="203" t="s">
        <v>2408</v>
      </c>
      <c r="D1207" s="202" t="s">
        <v>2406</v>
      </c>
      <c r="E1207" s="195"/>
      <c r="F1207" s="204"/>
      <c r="G1207" s="195"/>
      <c r="H1207" s="195"/>
      <c r="I1207" s="214"/>
      <c r="J1207" s="214"/>
      <c r="K1207" s="195"/>
      <c r="L1207" s="195"/>
      <c r="M1207" s="195"/>
      <c r="N1207" s="216"/>
      <c r="O1207" s="195"/>
      <c r="P1207" s="195"/>
      <c r="Q1207" s="195"/>
      <c r="R1207" s="195"/>
      <c r="S1207" s="201"/>
    </row>
    <row r="1208" spans="1:19" ht="15" hidden="1" x14ac:dyDescent="0.25">
      <c r="A1208" s="172"/>
      <c r="B1208" s="202" t="s">
        <v>2452</v>
      </c>
      <c r="C1208" s="203" t="s">
        <v>2440</v>
      </c>
      <c r="D1208" s="202" t="s">
        <v>2406</v>
      </c>
      <c r="E1208" s="195"/>
      <c r="F1208" s="204"/>
      <c r="G1208" s="195"/>
      <c r="H1208" s="195"/>
      <c r="I1208" s="214"/>
      <c r="J1208" s="214"/>
      <c r="K1208" s="195"/>
      <c r="L1208" s="195"/>
      <c r="M1208" s="195"/>
      <c r="N1208" s="216"/>
      <c r="O1208" s="195"/>
      <c r="P1208" s="195"/>
      <c r="Q1208" s="195"/>
      <c r="R1208" s="195"/>
      <c r="S1208" s="201"/>
    </row>
    <row r="1209" spans="1:19" ht="15" hidden="1" x14ac:dyDescent="0.25">
      <c r="A1209" s="172"/>
      <c r="B1209" s="202" t="s">
        <v>2453</v>
      </c>
      <c r="C1209" s="203" t="s">
        <v>2442</v>
      </c>
      <c r="D1209" s="202" t="s">
        <v>2406</v>
      </c>
      <c r="E1209" s="195"/>
      <c r="F1209" s="204"/>
      <c r="G1209" s="195"/>
      <c r="H1209" s="195"/>
      <c r="I1209" s="214"/>
      <c r="J1209" s="214"/>
      <c r="K1209" s="195"/>
      <c r="L1209" s="195"/>
      <c r="M1209" s="195"/>
      <c r="N1209" s="216"/>
      <c r="O1209" s="195"/>
      <c r="P1209" s="195"/>
      <c r="Q1209" s="195"/>
      <c r="R1209" s="195"/>
      <c r="S1209" s="201"/>
    </row>
    <row r="1210" spans="1:19" ht="15" hidden="1" x14ac:dyDescent="0.25">
      <c r="A1210" s="172"/>
      <c r="B1210" s="202" t="s">
        <v>2454</v>
      </c>
      <c r="C1210" s="203" t="s">
        <v>2410</v>
      </c>
      <c r="D1210" s="202" t="s">
        <v>2406</v>
      </c>
      <c r="E1210" s="195"/>
      <c r="F1210" s="204"/>
      <c r="G1210" s="195"/>
      <c r="H1210" s="195"/>
      <c r="I1210" s="214"/>
      <c r="J1210" s="214"/>
      <c r="K1210" s="195"/>
      <c r="L1210" s="195"/>
      <c r="M1210" s="195"/>
      <c r="N1210" s="216"/>
      <c r="O1210" s="195"/>
      <c r="P1210" s="195"/>
      <c r="Q1210" s="195"/>
      <c r="R1210" s="195"/>
      <c r="S1210" s="201"/>
    </row>
    <row r="1211" spans="1:19" ht="15" hidden="1" x14ac:dyDescent="0.25">
      <c r="A1211" s="172"/>
      <c r="B1211" s="202" t="s">
        <v>2455</v>
      </c>
      <c r="C1211" s="203" t="s">
        <v>2412</v>
      </c>
      <c r="D1211" s="202" t="s">
        <v>2406</v>
      </c>
      <c r="E1211" s="195"/>
      <c r="F1211" s="204"/>
      <c r="G1211" s="195"/>
      <c r="H1211" s="195"/>
      <c r="I1211" s="214"/>
      <c r="J1211" s="214"/>
      <c r="K1211" s="195"/>
      <c r="L1211" s="195"/>
      <c r="M1211" s="195"/>
      <c r="N1211" s="216"/>
      <c r="O1211" s="195"/>
      <c r="P1211" s="195"/>
      <c r="Q1211" s="195"/>
      <c r="R1211" s="195"/>
      <c r="S1211" s="201"/>
    </row>
    <row r="1212" spans="1:19" ht="15" hidden="1" x14ac:dyDescent="0.25">
      <c r="A1212" s="172"/>
      <c r="B1212" s="202" t="s">
        <v>2456</v>
      </c>
      <c r="C1212" s="203" t="s">
        <v>2412</v>
      </c>
      <c r="D1212" s="202" t="s">
        <v>2406</v>
      </c>
      <c r="E1212" s="195"/>
      <c r="F1212" s="204"/>
      <c r="G1212" s="195"/>
      <c r="H1212" s="195"/>
      <c r="I1212" s="214"/>
      <c r="J1212" s="214"/>
      <c r="K1212" s="195"/>
      <c r="L1212" s="195"/>
      <c r="M1212" s="195"/>
      <c r="N1212" s="216"/>
      <c r="O1212" s="195"/>
      <c r="P1212" s="195"/>
      <c r="Q1212" s="195"/>
      <c r="R1212" s="195"/>
      <c r="S1212" s="201"/>
    </row>
    <row r="1213" spans="1:19" ht="15" hidden="1" x14ac:dyDescent="0.25">
      <c r="A1213" s="172"/>
      <c r="B1213" s="202" t="s">
        <v>2457</v>
      </c>
      <c r="C1213" s="203" t="s">
        <v>2416</v>
      </c>
      <c r="D1213" s="202" t="s">
        <v>2406</v>
      </c>
      <c r="E1213" s="195"/>
      <c r="F1213" s="204"/>
      <c r="G1213" s="195"/>
      <c r="H1213" s="195"/>
      <c r="I1213" s="214"/>
      <c r="J1213" s="214"/>
      <c r="K1213" s="195"/>
      <c r="L1213" s="195"/>
      <c r="M1213" s="195"/>
      <c r="N1213" s="216"/>
      <c r="O1213" s="195"/>
      <c r="P1213" s="195"/>
      <c r="Q1213" s="195"/>
      <c r="R1213" s="195"/>
      <c r="S1213" s="201"/>
    </row>
    <row r="1214" spans="1:19" ht="15" hidden="1" x14ac:dyDescent="0.25">
      <c r="A1214" s="172"/>
      <c r="B1214" s="202" t="s">
        <v>2458</v>
      </c>
      <c r="C1214" s="203" t="s">
        <v>2448</v>
      </c>
      <c r="D1214" s="202" t="s">
        <v>2406</v>
      </c>
      <c r="E1214" s="195"/>
      <c r="F1214" s="204"/>
      <c r="G1214" s="195"/>
      <c r="H1214" s="195"/>
      <c r="I1214" s="214"/>
      <c r="J1214" s="214"/>
      <c r="K1214" s="195"/>
      <c r="L1214" s="195"/>
      <c r="M1214" s="195"/>
      <c r="N1214" s="216"/>
      <c r="O1214" s="195"/>
      <c r="P1214" s="195"/>
      <c r="Q1214" s="195"/>
      <c r="R1214" s="195"/>
      <c r="S1214" s="201"/>
    </row>
    <row r="1215" spans="1:19" ht="15" hidden="1" x14ac:dyDescent="0.25">
      <c r="A1215" s="172"/>
      <c r="B1215" s="202" t="s">
        <v>2459</v>
      </c>
      <c r="C1215" s="203" t="s">
        <v>2419</v>
      </c>
      <c r="D1215" s="202" t="s">
        <v>2406</v>
      </c>
      <c r="E1215" s="195"/>
      <c r="F1215" s="204"/>
      <c r="G1215" s="195"/>
      <c r="H1215" s="195"/>
      <c r="I1215" s="214"/>
      <c r="J1215" s="214"/>
      <c r="K1215" s="195"/>
      <c r="L1215" s="195"/>
      <c r="M1215" s="195"/>
      <c r="N1215" s="216"/>
      <c r="O1215" s="195"/>
      <c r="P1215" s="195"/>
      <c r="Q1215" s="195"/>
      <c r="R1215" s="195"/>
      <c r="S1215" s="201"/>
    </row>
    <row r="1216" spans="1:19" ht="15" hidden="1" x14ac:dyDescent="0.25">
      <c r="A1216" s="172"/>
      <c r="B1216" s="202" t="s">
        <v>2460</v>
      </c>
      <c r="C1216" s="203" t="s">
        <v>2412</v>
      </c>
      <c r="D1216" s="202" t="s">
        <v>2406</v>
      </c>
      <c r="E1216" s="195"/>
      <c r="F1216" s="204"/>
      <c r="G1216" s="195"/>
      <c r="H1216" s="195"/>
      <c r="I1216" s="214"/>
      <c r="J1216" s="214"/>
      <c r="K1216" s="195"/>
      <c r="L1216" s="195"/>
      <c r="M1216" s="195"/>
      <c r="N1216" s="216"/>
      <c r="O1216" s="195"/>
      <c r="P1216" s="195"/>
      <c r="Q1216" s="195"/>
      <c r="R1216" s="195"/>
      <c r="S1216" s="201"/>
    </row>
    <row r="1217" spans="1:19" ht="15" hidden="1" x14ac:dyDescent="0.25">
      <c r="A1217" s="172"/>
      <c r="B1217" s="202" t="s">
        <v>2461</v>
      </c>
      <c r="C1217" s="203" t="s">
        <v>2414</v>
      </c>
      <c r="D1217" s="202" t="s">
        <v>2406</v>
      </c>
      <c r="E1217" s="195"/>
      <c r="F1217" s="204"/>
      <c r="G1217" s="195"/>
      <c r="H1217" s="195"/>
      <c r="I1217" s="214"/>
      <c r="J1217" s="214"/>
      <c r="K1217" s="195"/>
      <c r="L1217" s="195"/>
      <c r="M1217" s="195"/>
      <c r="N1217" s="216"/>
      <c r="O1217" s="195"/>
      <c r="P1217" s="195"/>
      <c r="Q1217" s="195"/>
      <c r="R1217" s="195"/>
      <c r="S1217" s="201"/>
    </row>
    <row r="1218" spans="1:19" ht="15" hidden="1" x14ac:dyDescent="0.25">
      <c r="A1218" s="172"/>
      <c r="B1218" s="202" t="s">
        <v>2462</v>
      </c>
      <c r="C1218" s="203" t="s">
        <v>2416</v>
      </c>
      <c r="D1218" s="202" t="s">
        <v>2406</v>
      </c>
      <c r="E1218" s="195"/>
      <c r="F1218" s="204"/>
      <c r="G1218" s="195"/>
      <c r="H1218" s="195"/>
      <c r="I1218" s="214"/>
      <c r="J1218" s="214"/>
      <c r="K1218" s="195"/>
      <c r="L1218" s="195"/>
      <c r="M1218" s="195"/>
      <c r="N1218" s="216"/>
      <c r="O1218" s="195"/>
      <c r="P1218" s="195"/>
      <c r="Q1218" s="195"/>
      <c r="R1218" s="195"/>
      <c r="S1218" s="201"/>
    </row>
    <row r="1219" spans="1:19" ht="15" hidden="1" x14ac:dyDescent="0.25">
      <c r="A1219" s="172"/>
      <c r="B1219" s="202" t="s">
        <v>2463</v>
      </c>
      <c r="C1219" s="203" t="s">
        <v>2448</v>
      </c>
      <c r="D1219" s="202" t="s">
        <v>2406</v>
      </c>
      <c r="E1219" s="195"/>
      <c r="F1219" s="204"/>
      <c r="G1219" s="195"/>
      <c r="H1219" s="195"/>
      <c r="I1219" s="214"/>
      <c r="J1219" s="214"/>
      <c r="K1219" s="195"/>
      <c r="L1219" s="195"/>
      <c r="M1219" s="195"/>
      <c r="N1219" s="216"/>
      <c r="O1219" s="195"/>
      <c r="P1219" s="195"/>
      <c r="Q1219" s="195"/>
      <c r="R1219" s="195"/>
      <c r="S1219" s="201"/>
    </row>
    <row r="1220" spans="1:19" ht="15" hidden="1" x14ac:dyDescent="0.25">
      <c r="A1220" s="172"/>
      <c r="B1220" s="202" t="s">
        <v>2464</v>
      </c>
      <c r="C1220" s="203" t="s">
        <v>2419</v>
      </c>
      <c r="D1220" s="202" t="s">
        <v>2406</v>
      </c>
      <c r="E1220" s="195"/>
      <c r="F1220" s="204"/>
      <c r="G1220" s="195"/>
      <c r="H1220" s="195"/>
      <c r="I1220" s="214"/>
      <c r="J1220" s="214"/>
      <c r="K1220" s="195"/>
      <c r="L1220" s="195"/>
      <c r="M1220" s="195"/>
      <c r="N1220" s="216"/>
      <c r="O1220" s="195"/>
      <c r="P1220" s="195"/>
      <c r="Q1220" s="195"/>
      <c r="R1220" s="195"/>
      <c r="S1220" s="201"/>
    </row>
    <row r="1221" spans="1:19" ht="15" hidden="1" x14ac:dyDescent="0.25">
      <c r="A1221" s="172"/>
      <c r="B1221" s="202" t="s">
        <v>2465</v>
      </c>
      <c r="C1221" s="203" t="s">
        <v>2419</v>
      </c>
      <c r="D1221" s="202" t="s">
        <v>2406</v>
      </c>
      <c r="E1221" s="195"/>
      <c r="F1221" s="204"/>
      <c r="G1221" s="195"/>
      <c r="H1221" s="195"/>
      <c r="I1221" s="214"/>
      <c r="J1221" s="214"/>
      <c r="K1221" s="195"/>
      <c r="L1221" s="195"/>
      <c r="M1221" s="195"/>
      <c r="N1221" s="216"/>
      <c r="O1221" s="195"/>
      <c r="P1221" s="195"/>
      <c r="Q1221" s="195"/>
      <c r="R1221" s="195"/>
      <c r="S1221" s="201"/>
    </row>
    <row r="1222" spans="1:19" ht="15" hidden="1" x14ac:dyDescent="0.25">
      <c r="A1222" s="172"/>
      <c r="B1222" s="202" t="s">
        <v>2466</v>
      </c>
      <c r="C1222" s="203" t="s">
        <v>2412</v>
      </c>
      <c r="D1222" s="202" t="s">
        <v>2406</v>
      </c>
      <c r="E1222" s="195"/>
      <c r="F1222" s="204"/>
      <c r="G1222" s="195"/>
      <c r="H1222" s="195"/>
      <c r="I1222" s="214"/>
      <c r="J1222" s="214"/>
      <c r="K1222" s="195"/>
      <c r="L1222" s="195"/>
      <c r="M1222" s="195"/>
      <c r="N1222" s="216"/>
      <c r="O1222" s="195"/>
      <c r="P1222" s="195"/>
      <c r="Q1222" s="195"/>
      <c r="R1222" s="195"/>
      <c r="S1222" s="201"/>
    </row>
    <row r="1223" spans="1:19" ht="15" hidden="1" x14ac:dyDescent="0.25">
      <c r="A1223" s="172"/>
      <c r="B1223" s="202" t="s">
        <v>2467</v>
      </c>
      <c r="C1223" s="203" t="s">
        <v>2414</v>
      </c>
      <c r="D1223" s="202" t="s">
        <v>2406</v>
      </c>
      <c r="E1223" s="195"/>
      <c r="F1223" s="204"/>
      <c r="G1223" s="195"/>
      <c r="H1223" s="195"/>
      <c r="I1223" s="214"/>
      <c r="J1223" s="214"/>
      <c r="K1223" s="195"/>
      <c r="L1223" s="195"/>
      <c r="M1223" s="195"/>
      <c r="N1223" s="216"/>
      <c r="O1223" s="195"/>
      <c r="P1223" s="195"/>
      <c r="Q1223" s="195"/>
      <c r="R1223" s="195"/>
      <c r="S1223" s="201"/>
    </row>
    <row r="1224" spans="1:19" ht="15" hidden="1" x14ac:dyDescent="0.25">
      <c r="A1224" s="172"/>
      <c r="B1224" s="202" t="s">
        <v>2468</v>
      </c>
      <c r="C1224" s="203" t="s">
        <v>2419</v>
      </c>
      <c r="D1224" s="202" t="s">
        <v>2406</v>
      </c>
      <c r="E1224" s="195"/>
      <c r="F1224" s="204"/>
      <c r="G1224" s="195"/>
      <c r="H1224" s="195"/>
      <c r="I1224" s="214"/>
      <c r="J1224" s="214"/>
      <c r="K1224" s="195"/>
      <c r="L1224" s="195"/>
      <c r="M1224" s="195"/>
      <c r="N1224" s="216"/>
      <c r="O1224" s="195"/>
      <c r="P1224" s="195"/>
      <c r="Q1224" s="195"/>
      <c r="R1224" s="195"/>
      <c r="S1224" s="201"/>
    </row>
    <row r="1225" spans="1:19" ht="15" hidden="1" x14ac:dyDescent="0.25">
      <c r="A1225" s="172"/>
      <c r="B1225" s="202" t="s">
        <v>2469</v>
      </c>
      <c r="C1225" s="203" t="s">
        <v>2470</v>
      </c>
      <c r="D1225" s="202" t="s">
        <v>2406</v>
      </c>
      <c r="E1225" s="195"/>
      <c r="F1225" s="204"/>
      <c r="G1225" s="195"/>
      <c r="H1225" s="195"/>
      <c r="I1225" s="214"/>
      <c r="J1225" s="214"/>
      <c r="K1225" s="195"/>
      <c r="L1225" s="195"/>
      <c r="M1225" s="195"/>
      <c r="N1225" s="216"/>
      <c r="O1225" s="195"/>
      <c r="P1225" s="195"/>
      <c r="Q1225" s="195"/>
      <c r="R1225" s="195"/>
      <c r="S1225" s="201"/>
    </row>
    <row r="1226" spans="1:19" ht="15" hidden="1" x14ac:dyDescent="0.25">
      <c r="A1226" s="172"/>
      <c r="B1226" s="202" t="s">
        <v>2471</v>
      </c>
      <c r="C1226" s="203" t="s">
        <v>2472</v>
      </c>
      <c r="D1226" s="202" t="s">
        <v>2406</v>
      </c>
      <c r="E1226" s="195"/>
      <c r="F1226" s="204"/>
      <c r="G1226" s="195"/>
      <c r="H1226" s="195"/>
      <c r="I1226" s="214"/>
      <c r="J1226" s="214"/>
      <c r="K1226" s="195"/>
      <c r="L1226" s="195"/>
      <c r="M1226" s="195"/>
      <c r="N1226" s="216"/>
      <c r="O1226" s="195"/>
      <c r="P1226" s="195"/>
      <c r="Q1226" s="195"/>
      <c r="R1226" s="195"/>
      <c r="S1226" s="201"/>
    </row>
    <row r="1227" spans="1:19" ht="15" hidden="1" x14ac:dyDescent="0.25">
      <c r="A1227" s="172"/>
      <c r="B1227" s="202" t="s">
        <v>2473</v>
      </c>
      <c r="C1227" s="203" t="s">
        <v>2474</v>
      </c>
      <c r="D1227" s="202" t="s">
        <v>2406</v>
      </c>
      <c r="E1227" s="195"/>
      <c r="F1227" s="204"/>
      <c r="G1227" s="195"/>
      <c r="H1227" s="195"/>
      <c r="I1227" s="214"/>
      <c r="J1227" s="214"/>
      <c r="K1227" s="195"/>
      <c r="L1227" s="195"/>
      <c r="M1227" s="195"/>
      <c r="N1227" s="216"/>
      <c r="O1227" s="195"/>
      <c r="P1227" s="195"/>
      <c r="Q1227" s="195"/>
      <c r="R1227" s="195"/>
      <c r="S1227" s="201"/>
    </row>
    <row r="1228" spans="1:19" ht="15" hidden="1" x14ac:dyDescent="0.25">
      <c r="A1228" s="172"/>
      <c r="B1228" s="202" t="s">
        <v>2475</v>
      </c>
      <c r="C1228" s="203" t="s">
        <v>2470</v>
      </c>
      <c r="D1228" s="202" t="s">
        <v>2406</v>
      </c>
      <c r="E1228" s="195"/>
      <c r="F1228" s="204"/>
      <c r="G1228" s="195"/>
      <c r="H1228" s="195"/>
      <c r="I1228" s="214"/>
      <c r="J1228" s="214"/>
      <c r="K1228" s="195"/>
      <c r="L1228" s="195"/>
      <c r="M1228" s="195"/>
      <c r="N1228" s="216"/>
      <c r="O1228" s="195"/>
      <c r="P1228" s="195"/>
      <c r="Q1228" s="195"/>
      <c r="R1228" s="195"/>
      <c r="S1228" s="201"/>
    </row>
    <row r="1229" spans="1:19" ht="15" hidden="1" x14ac:dyDescent="0.25">
      <c r="A1229" s="172"/>
      <c r="B1229" s="202" t="s">
        <v>2476</v>
      </c>
      <c r="C1229" s="203" t="s">
        <v>2472</v>
      </c>
      <c r="D1229" s="202" t="s">
        <v>2406</v>
      </c>
      <c r="E1229" s="195"/>
      <c r="F1229" s="204"/>
      <c r="G1229" s="195"/>
      <c r="H1229" s="195"/>
      <c r="I1229" s="214"/>
      <c r="J1229" s="214"/>
      <c r="K1229" s="195"/>
      <c r="L1229" s="195"/>
      <c r="M1229" s="195"/>
      <c r="N1229" s="216"/>
      <c r="O1229" s="195"/>
      <c r="P1229" s="195"/>
      <c r="Q1229" s="195"/>
      <c r="R1229" s="195"/>
      <c r="S1229" s="201"/>
    </row>
    <row r="1230" spans="1:19" ht="15" hidden="1" x14ac:dyDescent="0.25">
      <c r="A1230" s="172"/>
      <c r="B1230" s="202" t="s">
        <v>2477</v>
      </c>
      <c r="C1230" s="203" t="s">
        <v>2474</v>
      </c>
      <c r="D1230" s="202" t="s">
        <v>2406</v>
      </c>
      <c r="E1230" s="195"/>
      <c r="F1230" s="204"/>
      <c r="G1230" s="195"/>
      <c r="H1230" s="195"/>
      <c r="I1230" s="214"/>
      <c r="J1230" s="214"/>
      <c r="K1230" s="195"/>
      <c r="L1230" s="195"/>
      <c r="M1230" s="195"/>
      <c r="N1230" s="216"/>
      <c r="O1230" s="195"/>
      <c r="P1230" s="195"/>
      <c r="Q1230" s="195"/>
      <c r="R1230" s="195"/>
      <c r="S1230" s="201"/>
    </row>
    <row r="1231" spans="1:19" ht="15" hidden="1" x14ac:dyDescent="0.25">
      <c r="A1231" s="172"/>
      <c r="B1231" s="202" t="s">
        <v>2478</v>
      </c>
      <c r="C1231" s="203" t="s">
        <v>2470</v>
      </c>
      <c r="D1231" s="202" t="s">
        <v>2406</v>
      </c>
      <c r="E1231" s="195"/>
      <c r="F1231" s="204"/>
      <c r="G1231" s="195"/>
      <c r="H1231" s="195"/>
      <c r="I1231" s="214"/>
      <c r="J1231" s="214"/>
      <c r="K1231" s="195"/>
      <c r="L1231" s="195"/>
      <c r="M1231" s="195"/>
      <c r="N1231" s="216"/>
      <c r="O1231" s="195"/>
      <c r="P1231" s="195"/>
      <c r="Q1231" s="195"/>
      <c r="R1231" s="195"/>
      <c r="S1231" s="201"/>
    </row>
    <row r="1232" spans="1:19" ht="15" hidden="1" x14ac:dyDescent="0.25">
      <c r="A1232" s="172"/>
      <c r="B1232" s="202" t="s">
        <v>2479</v>
      </c>
      <c r="C1232" s="203" t="s">
        <v>2472</v>
      </c>
      <c r="D1232" s="202" t="s">
        <v>2406</v>
      </c>
      <c r="E1232" s="195"/>
      <c r="F1232" s="204"/>
      <c r="G1232" s="195"/>
      <c r="H1232" s="195"/>
      <c r="I1232" s="214"/>
      <c r="J1232" s="214"/>
      <c r="K1232" s="195"/>
      <c r="L1232" s="195"/>
      <c r="M1232" s="195"/>
      <c r="N1232" s="216"/>
      <c r="O1232" s="195"/>
      <c r="P1232" s="195"/>
      <c r="Q1232" s="195"/>
      <c r="R1232" s="195"/>
      <c r="S1232" s="201"/>
    </row>
    <row r="1233" spans="1:19" ht="15" hidden="1" x14ac:dyDescent="0.25">
      <c r="A1233" s="172"/>
      <c r="B1233" s="202" t="s">
        <v>2480</v>
      </c>
      <c r="C1233" s="203" t="s">
        <v>2474</v>
      </c>
      <c r="D1233" s="202" t="s">
        <v>2406</v>
      </c>
      <c r="E1233" s="195"/>
      <c r="F1233" s="204"/>
      <c r="G1233" s="195"/>
      <c r="H1233" s="195"/>
      <c r="I1233" s="214"/>
      <c r="J1233" s="214"/>
      <c r="K1233" s="195"/>
      <c r="L1233" s="195"/>
      <c r="M1233" s="195"/>
      <c r="N1233" s="216"/>
      <c r="O1233" s="195"/>
      <c r="P1233" s="195"/>
      <c r="Q1233" s="195"/>
      <c r="R1233" s="195"/>
      <c r="S1233" s="201"/>
    </row>
    <row r="1234" spans="1:19" ht="15" hidden="1" x14ac:dyDescent="0.25">
      <c r="A1234" s="172"/>
      <c r="B1234" s="202" t="s">
        <v>2481</v>
      </c>
      <c r="C1234" s="203" t="s">
        <v>2482</v>
      </c>
      <c r="D1234" s="202" t="s">
        <v>2406</v>
      </c>
      <c r="E1234" s="195"/>
      <c r="F1234" s="204"/>
      <c r="G1234" s="195"/>
      <c r="H1234" s="195"/>
      <c r="I1234" s="214"/>
      <c r="J1234" s="214"/>
      <c r="K1234" s="195"/>
      <c r="L1234" s="195"/>
      <c r="M1234" s="195"/>
      <c r="N1234" s="216"/>
      <c r="O1234" s="195"/>
      <c r="P1234" s="195"/>
      <c r="Q1234" s="195"/>
      <c r="R1234" s="195"/>
      <c r="S1234" s="201"/>
    </row>
    <row r="1235" spans="1:19" ht="15" hidden="1" x14ac:dyDescent="0.25">
      <c r="A1235" s="172"/>
      <c r="B1235" s="202" t="s">
        <v>2483</v>
      </c>
      <c r="C1235" s="203" t="s">
        <v>2484</v>
      </c>
      <c r="D1235" s="202" t="s">
        <v>2406</v>
      </c>
      <c r="E1235" s="195"/>
      <c r="F1235" s="204"/>
      <c r="G1235" s="195"/>
      <c r="H1235" s="195"/>
      <c r="I1235" s="214"/>
      <c r="J1235" s="214"/>
      <c r="K1235" s="195"/>
      <c r="L1235" s="195"/>
      <c r="M1235" s="195"/>
      <c r="N1235" s="216"/>
      <c r="O1235" s="195"/>
      <c r="P1235" s="195"/>
      <c r="Q1235" s="195"/>
      <c r="R1235" s="195"/>
      <c r="S1235" s="201"/>
    </row>
    <row r="1236" spans="1:19" ht="15" hidden="1" x14ac:dyDescent="0.25">
      <c r="A1236" s="172"/>
      <c r="B1236" s="202" t="s">
        <v>2485</v>
      </c>
      <c r="C1236" s="203" t="s">
        <v>2486</v>
      </c>
      <c r="D1236" s="202" t="s">
        <v>2406</v>
      </c>
      <c r="E1236" s="195"/>
      <c r="F1236" s="204"/>
      <c r="G1236" s="195"/>
      <c r="H1236" s="195"/>
      <c r="I1236" s="214"/>
      <c r="J1236" s="214"/>
      <c r="K1236" s="195"/>
      <c r="L1236" s="195"/>
      <c r="M1236" s="195"/>
      <c r="N1236" s="216"/>
      <c r="O1236" s="195"/>
      <c r="P1236" s="195"/>
      <c r="Q1236" s="195"/>
      <c r="R1236" s="195"/>
      <c r="S1236" s="201"/>
    </row>
    <row r="1237" spans="1:19" ht="15" hidden="1" x14ac:dyDescent="0.25">
      <c r="A1237" s="172"/>
      <c r="B1237" s="202" t="s">
        <v>2487</v>
      </c>
      <c r="C1237" s="203" t="s">
        <v>2488</v>
      </c>
      <c r="D1237" s="202" t="s">
        <v>2406</v>
      </c>
      <c r="E1237" s="195"/>
      <c r="F1237" s="204"/>
      <c r="G1237" s="195"/>
      <c r="H1237" s="195"/>
      <c r="I1237" s="214"/>
      <c r="J1237" s="214"/>
      <c r="K1237" s="195"/>
      <c r="L1237" s="195"/>
      <c r="M1237" s="195"/>
      <c r="N1237" s="216"/>
      <c r="O1237" s="195"/>
      <c r="P1237" s="195"/>
      <c r="Q1237" s="195"/>
      <c r="R1237" s="195"/>
      <c r="S1237" s="201"/>
    </row>
    <row r="1238" spans="1:19" ht="15" hidden="1" x14ac:dyDescent="0.25">
      <c r="A1238" s="172"/>
      <c r="B1238" s="202" t="s">
        <v>2489</v>
      </c>
      <c r="C1238" s="203" t="s">
        <v>2490</v>
      </c>
      <c r="D1238" s="202" t="s">
        <v>2406</v>
      </c>
      <c r="E1238" s="195"/>
      <c r="F1238" s="204"/>
      <c r="G1238" s="195"/>
      <c r="H1238" s="195"/>
      <c r="I1238" s="214"/>
      <c r="J1238" s="214"/>
      <c r="K1238" s="195"/>
      <c r="L1238" s="195"/>
      <c r="M1238" s="195"/>
      <c r="N1238" s="216"/>
      <c r="O1238" s="195"/>
      <c r="P1238" s="195"/>
      <c r="Q1238" s="195"/>
      <c r="R1238" s="195"/>
      <c r="S1238" s="201"/>
    </row>
    <row r="1239" spans="1:19" ht="15" hidden="1" x14ac:dyDescent="0.25">
      <c r="A1239" s="172"/>
      <c r="B1239" s="202" t="s">
        <v>2491</v>
      </c>
      <c r="C1239" s="203" t="s">
        <v>2486</v>
      </c>
      <c r="D1239" s="202" t="s">
        <v>2406</v>
      </c>
      <c r="E1239" s="195"/>
      <c r="F1239" s="204"/>
      <c r="G1239" s="195"/>
      <c r="H1239" s="195"/>
      <c r="I1239" s="214"/>
      <c r="J1239" s="214"/>
      <c r="K1239" s="195"/>
      <c r="L1239" s="195"/>
      <c r="M1239" s="195"/>
      <c r="N1239" s="216"/>
      <c r="O1239" s="195"/>
      <c r="P1239" s="195"/>
      <c r="Q1239" s="195"/>
      <c r="R1239" s="195"/>
      <c r="S1239" s="201"/>
    </row>
    <row r="1240" spans="1:19" ht="15" hidden="1" x14ac:dyDescent="0.25">
      <c r="A1240" s="172"/>
      <c r="B1240" s="202" t="s">
        <v>2492</v>
      </c>
      <c r="C1240" s="203" t="s">
        <v>2493</v>
      </c>
      <c r="D1240" s="202" t="s">
        <v>2406</v>
      </c>
      <c r="E1240" s="195"/>
      <c r="F1240" s="204"/>
      <c r="G1240" s="195"/>
      <c r="H1240" s="195"/>
      <c r="I1240" s="214"/>
      <c r="J1240" s="214"/>
      <c r="K1240" s="195"/>
      <c r="L1240" s="195"/>
      <c r="M1240" s="195"/>
      <c r="N1240" s="216"/>
      <c r="O1240" s="195"/>
      <c r="P1240" s="195"/>
      <c r="Q1240" s="195"/>
      <c r="R1240" s="195"/>
      <c r="S1240" s="201"/>
    </row>
    <row r="1241" spans="1:19" ht="15" hidden="1" x14ac:dyDescent="0.25">
      <c r="A1241" s="172"/>
      <c r="B1241" s="202" t="s">
        <v>2494</v>
      </c>
      <c r="C1241" s="203" t="s">
        <v>2470</v>
      </c>
      <c r="D1241" s="202" t="s">
        <v>2406</v>
      </c>
      <c r="E1241" s="195"/>
      <c r="F1241" s="204"/>
      <c r="G1241" s="195"/>
      <c r="H1241" s="195"/>
      <c r="I1241" s="214"/>
      <c r="J1241" s="214"/>
      <c r="K1241" s="195"/>
      <c r="L1241" s="195"/>
      <c r="M1241" s="195"/>
      <c r="N1241" s="216"/>
      <c r="O1241" s="195"/>
      <c r="P1241" s="195"/>
      <c r="Q1241" s="195"/>
      <c r="R1241" s="195"/>
      <c r="S1241" s="201"/>
    </row>
    <row r="1242" spans="1:19" ht="15" hidden="1" x14ac:dyDescent="0.25">
      <c r="A1242" s="172"/>
      <c r="B1242" s="202" t="s">
        <v>2495</v>
      </c>
      <c r="C1242" s="203" t="s">
        <v>2472</v>
      </c>
      <c r="D1242" s="202" t="s">
        <v>2406</v>
      </c>
      <c r="E1242" s="195"/>
      <c r="F1242" s="204"/>
      <c r="G1242" s="195"/>
      <c r="H1242" s="195"/>
      <c r="I1242" s="214"/>
      <c r="J1242" s="214"/>
      <c r="K1242" s="195"/>
      <c r="L1242" s="195"/>
      <c r="M1242" s="195"/>
      <c r="N1242" s="216"/>
      <c r="O1242" s="195"/>
      <c r="P1242" s="195"/>
      <c r="Q1242" s="195"/>
      <c r="R1242" s="195"/>
      <c r="S1242" s="201"/>
    </row>
    <row r="1243" spans="1:19" ht="15" hidden="1" x14ac:dyDescent="0.25">
      <c r="A1243" s="172"/>
      <c r="B1243" s="202" t="s">
        <v>2496</v>
      </c>
      <c r="C1243" s="203" t="s">
        <v>2474</v>
      </c>
      <c r="D1243" s="202" t="s">
        <v>2406</v>
      </c>
      <c r="E1243" s="195"/>
      <c r="F1243" s="204"/>
      <c r="G1243" s="195"/>
      <c r="H1243" s="195"/>
      <c r="I1243" s="214"/>
      <c r="J1243" s="214"/>
      <c r="K1243" s="195"/>
      <c r="L1243" s="195"/>
      <c r="M1243" s="195"/>
      <c r="N1243" s="216"/>
      <c r="O1243" s="195"/>
      <c r="P1243" s="195"/>
      <c r="Q1243" s="195"/>
      <c r="R1243" s="195"/>
      <c r="S1243" s="201"/>
    </row>
    <row r="1244" spans="1:19" ht="15" hidden="1" x14ac:dyDescent="0.25">
      <c r="A1244" s="172"/>
      <c r="B1244" s="202" t="s">
        <v>2497</v>
      </c>
      <c r="C1244" s="203" t="s">
        <v>2490</v>
      </c>
      <c r="D1244" s="202" t="s">
        <v>2406</v>
      </c>
      <c r="E1244" s="195"/>
      <c r="F1244" s="204"/>
      <c r="G1244" s="195"/>
      <c r="H1244" s="195"/>
      <c r="I1244" s="214"/>
      <c r="J1244" s="214"/>
      <c r="K1244" s="195"/>
      <c r="L1244" s="195"/>
      <c r="M1244" s="195"/>
      <c r="N1244" s="216"/>
      <c r="O1244" s="195"/>
      <c r="P1244" s="195"/>
      <c r="Q1244" s="195"/>
      <c r="R1244" s="195"/>
      <c r="S1244" s="201"/>
    </row>
    <row r="1245" spans="1:19" ht="15" hidden="1" x14ac:dyDescent="0.25">
      <c r="A1245" s="172"/>
      <c r="B1245" s="202" t="s">
        <v>2498</v>
      </c>
      <c r="C1245" s="203" t="s">
        <v>2486</v>
      </c>
      <c r="D1245" s="202" t="s">
        <v>2406</v>
      </c>
      <c r="E1245" s="195"/>
      <c r="F1245" s="204"/>
      <c r="G1245" s="195"/>
      <c r="H1245" s="195"/>
      <c r="I1245" s="214"/>
      <c r="J1245" s="214"/>
      <c r="K1245" s="195"/>
      <c r="L1245" s="195"/>
      <c r="M1245" s="195"/>
      <c r="N1245" s="216"/>
      <c r="O1245" s="195"/>
      <c r="P1245" s="195"/>
      <c r="Q1245" s="195"/>
      <c r="R1245" s="195"/>
      <c r="S1245" s="201"/>
    </row>
    <row r="1246" spans="1:19" ht="15" hidden="1" x14ac:dyDescent="0.25">
      <c r="A1246" s="172"/>
      <c r="B1246" s="202" t="s">
        <v>2499</v>
      </c>
      <c r="C1246" s="203" t="s">
        <v>2493</v>
      </c>
      <c r="D1246" s="202" t="s">
        <v>2406</v>
      </c>
      <c r="E1246" s="195"/>
      <c r="F1246" s="204"/>
      <c r="G1246" s="195"/>
      <c r="H1246" s="195"/>
      <c r="I1246" s="214"/>
      <c r="J1246" s="214"/>
      <c r="K1246" s="195"/>
      <c r="L1246" s="195"/>
      <c r="M1246" s="195"/>
      <c r="N1246" s="216"/>
      <c r="O1246" s="195"/>
      <c r="P1246" s="195"/>
      <c r="Q1246" s="195"/>
      <c r="R1246" s="195"/>
      <c r="S1246" s="201"/>
    </row>
    <row r="1247" spans="1:19" ht="15" hidden="1" x14ac:dyDescent="0.25">
      <c r="A1247" s="172"/>
      <c r="B1247" s="202" t="s">
        <v>2500</v>
      </c>
      <c r="C1247" s="203" t="s">
        <v>2470</v>
      </c>
      <c r="D1247" s="202" t="s">
        <v>2406</v>
      </c>
      <c r="E1247" s="195"/>
      <c r="F1247" s="204"/>
      <c r="G1247" s="195"/>
      <c r="H1247" s="195"/>
      <c r="I1247" s="214"/>
      <c r="J1247" s="214"/>
      <c r="K1247" s="195"/>
      <c r="L1247" s="195"/>
      <c r="M1247" s="195"/>
      <c r="N1247" s="216"/>
      <c r="O1247" s="195"/>
      <c r="P1247" s="195"/>
      <c r="Q1247" s="195"/>
      <c r="R1247" s="195"/>
      <c r="S1247" s="201"/>
    </row>
    <row r="1248" spans="1:19" ht="15" hidden="1" x14ac:dyDescent="0.25">
      <c r="A1248" s="172"/>
      <c r="B1248" s="202" t="s">
        <v>2501</v>
      </c>
      <c r="C1248" s="203" t="s">
        <v>2472</v>
      </c>
      <c r="D1248" s="202" t="s">
        <v>2406</v>
      </c>
      <c r="E1248" s="195"/>
      <c r="F1248" s="204"/>
      <c r="G1248" s="195"/>
      <c r="H1248" s="195"/>
      <c r="I1248" s="214"/>
      <c r="J1248" s="214"/>
      <c r="K1248" s="195"/>
      <c r="L1248" s="195"/>
      <c r="M1248" s="195"/>
      <c r="N1248" s="216"/>
      <c r="O1248" s="195"/>
      <c r="P1248" s="195"/>
      <c r="Q1248" s="195"/>
      <c r="R1248" s="195"/>
      <c r="S1248" s="201"/>
    </row>
    <row r="1249" spans="1:19" ht="15" hidden="1" x14ac:dyDescent="0.25">
      <c r="A1249" s="172"/>
      <c r="B1249" s="202" t="s">
        <v>2502</v>
      </c>
      <c r="C1249" s="203" t="s">
        <v>2474</v>
      </c>
      <c r="D1249" s="202" t="s">
        <v>2406</v>
      </c>
      <c r="E1249" s="195"/>
      <c r="F1249" s="204"/>
      <c r="G1249" s="195"/>
      <c r="H1249" s="195"/>
      <c r="I1249" s="214"/>
      <c r="J1249" s="214"/>
      <c r="K1249" s="195"/>
      <c r="L1249" s="195"/>
      <c r="M1249" s="195"/>
      <c r="N1249" s="216"/>
      <c r="O1249" s="195"/>
      <c r="P1249" s="195"/>
      <c r="Q1249" s="195"/>
      <c r="R1249" s="195"/>
      <c r="S1249" s="201"/>
    </row>
    <row r="1250" spans="1:19" ht="15" hidden="1" x14ac:dyDescent="0.25">
      <c r="A1250" s="172"/>
      <c r="B1250" s="202" t="s">
        <v>2503</v>
      </c>
      <c r="C1250" s="203" t="s">
        <v>2470</v>
      </c>
      <c r="D1250" s="202" t="s">
        <v>2406</v>
      </c>
      <c r="E1250" s="195"/>
      <c r="F1250" s="204"/>
      <c r="G1250" s="195"/>
      <c r="H1250" s="195"/>
      <c r="I1250" s="214"/>
      <c r="J1250" s="214"/>
      <c r="K1250" s="195"/>
      <c r="L1250" s="195"/>
      <c r="M1250" s="195"/>
      <c r="N1250" s="216"/>
      <c r="O1250" s="195"/>
      <c r="P1250" s="195"/>
      <c r="Q1250" s="195"/>
      <c r="R1250" s="195"/>
      <c r="S1250" s="201"/>
    </row>
    <row r="1251" spans="1:19" ht="15" hidden="1" x14ac:dyDescent="0.25">
      <c r="A1251" s="172"/>
      <c r="B1251" s="202" t="s">
        <v>2504</v>
      </c>
      <c r="C1251" s="203" t="s">
        <v>2472</v>
      </c>
      <c r="D1251" s="202" t="s">
        <v>2406</v>
      </c>
      <c r="E1251" s="195"/>
      <c r="F1251" s="204"/>
      <c r="G1251" s="195"/>
      <c r="H1251" s="195"/>
      <c r="I1251" s="214"/>
      <c r="J1251" s="214"/>
      <c r="K1251" s="195"/>
      <c r="L1251" s="195"/>
      <c r="M1251" s="195"/>
      <c r="N1251" s="216"/>
      <c r="O1251" s="195"/>
      <c r="P1251" s="195"/>
      <c r="Q1251" s="195"/>
      <c r="R1251" s="195"/>
      <c r="S1251" s="201"/>
    </row>
    <row r="1252" spans="1:19" ht="15" hidden="1" x14ac:dyDescent="0.25">
      <c r="A1252" s="172"/>
      <c r="B1252" s="202" t="s">
        <v>2505</v>
      </c>
      <c r="C1252" s="203" t="s">
        <v>2474</v>
      </c>
      <c r="D1252" s="202" t="s">
        <v>2406</v>
      </c>
      <c r="E1252" s="195"/>
      <c r="F1252" s="204"/>
      <c r="G1252" s="195"/>
      <c r="H1252" s="195"/>
      <c r="I1252" s="214"/>
      <c r="J1252" s="214"/>
      <c r="K1252" s="195"/>
      <c r="L1252" s="195"/>
      <c r="M1252" s="195"/>
      <c r="N1252" s="216"/>
      <c r="O1252" s="195"/>
      <c r="P1252" s="195"/>
      <c r="Q1252" s="195"/>
      <c r="R1252" s="195"/>
      <c r="S1252" s="201"/>
    </row>
    <row r="1253" spans="1:19" ht="15" hidden="1" x14ac:dyDescent="0.25">
      <c r="A1253" s="172"/>
      <c r="B1253" s="202" t="s">
        <v>2506</v>
      </c>
      <c r="C1253" s="203" t="s">
        <v>2472</v>
      </c>
      <c r="D1253" s="202" t="s">
        <v>2406</v>
      </c>
      <c r="E1253" s="195"/>
      <c r="F1253" s="204"/>
      <c r="G1253" s="195"/>
      <c r="H1253" s="195"/>
      <c r="I1253" s="214"/>
      <c r="J1253" s="214"/>
      <c r="K1253" s="195"/>
      <c r="L1253" s="195"/>
      <c r="M1253" s="195"/>
      <c r="N1253" s="216"/>
      <c r="O1253" s="195"/>
      <c r="P1253" s="195"/>
      <c r="Q1253" s="195"/>
      <c r="R1253" s="195"/>
      <c r="S1253" s="201"/>
    </row>
    <row r="1254" spans="1:19" ht="15" hidden="1" x14ac:dyDescent="0.25">
      <c r="A1254" s="172"/>
      <c r="B1254" s="202" t="s">
        <v>2507</v>
      </c>
      <c r="C1254" s="203" t="s">
        <v>2470</v>
      </c>
      <c r="D1254" s="202" t="s">
        <v>2406</v>
      </c>
      <c r="E1254" s="195"/>
      <c r="F1254" s="204"/>
      <c r="G1254" s="195"/>
      <c r="H1254" s="195"/>
      <c r="I1254" s="214"/>
      <c r="J1254" s="214"/>
      <c r="K1254" s="195"/>
      <c r="L1254" s="195"/>
      <c r="M1254" s="195"/>
      <c r="N1254" s="216"/>
      <c r="O1254" s="195"/>
      <c r="P1254" s="195"/>
      <c r="Q1254" s="195"/>
      <c r="R1254" s="195"/>
      <c r="S1254" s="201"/>
    </row>
    <row r="1255" spans="1:19" ht="15" hidden="1" x14ac:dyDescent="0.25">
      <c r="A1255" s="172"/>
      <c r="B1255" s="202" t="s">
        <v>2508</v>
      </c>
      <c r="C1255" s="203" t="s">
        <v>2472</v>
      </c>
      <c r="D1255" s="202" t="s">
        <v>2406</v>
      </c>
      <c r="E1255" s="195"/>
      <c r="F1255" s="204"/>
      <c r="G1255" s="195"/>
      <c r="H1255" s="195"/>
      <c r="I1255" s="214"/>
      <c r="J1255" s="214"/>
      <c r="K1255" s="195"/>
      <c r="L1255" s="195"/>
      <c r="M1255" s="195"/>
      <c r="N1255" s="216"/>
      <c r="O1255" s="195"/>
      <c r="P1255" s="195"/>
      <c r="Q1255" s="195"/>
      <c r="R1255" s="195"/>
      <c r="S1255" s="201"/>
    </row>
    <row r="1256" spans="1:19" ht="15" hidden="1" x14ac:dyDescent="0.25">
      <c r="A1256" s="172"/>
      <c r="B1256" s="202" t="s">
        <v>2509</v>
      </c>
      <c r="C1256" s="203" t="s">
        <v>2474</v>
      </c>
      <c r="D1256" s="202" t="s">
        <v>2406</v>
      </c>
      <c r="E1256" s="195"/>
      <c r="F1256" s="204"/>
      <c r="G1256" s="195"/>
      <c r="H1256" s="195"/>
      <c r="I1256" s="214"/>
      <c r="J1256" s="214"/>
      <c r="K1256" s="195"/>
      <c r="L1256" s="195"/>
      <c r="M1256" s="195"/>
      <c r="N1256" s="216"/>
      <c r="O1256" s="195"/>
      <c r="P1256" s="195"/>
      <c r="Q1256" s="195"/>
      <c r="R1256" s="195"/>
      <c r="S1256" s="201"/>
    </row>
    <row r="1257" spans="1:19" ht="15" hidden="1" x14ac:dyDescent="0.25">
      <c r="A1257" s="172"/>
      <c r="B1257" s="202" t="s">
        <v>2510</v>
      </c>
      <c r="C1257" s="203" t="s">
        <v>2470</v>
      </c>
      <c r="D1257" s="202" t="s">
        <v>2406</v>
      </c>
      <c r="E1257" s="195"/>
      <c r="F1257" s="204"/>
      <c r="G1257" s="195"/>
      <c r="H1257" s="195"/>
      <c r="I1257" s="214"/>
      <c r="J1257" s="214"/>
      <c r="K1257" s="195"/>
      <c r="L1257" s="195"/>
      <c r="M1257" s="195"/>
      <c r="N1257" s="216"/>
      <c r="O1257" s="195"/>
      <c r="P1257" s="195"/>
      <c r="Q1257" s="195"/>
      <c r="R1257" s="195"/>
      <c r="S1257" s="201"/>
    </row>
    <row r="1258" spans="1:19" ht="15" hidden="1" x14ac:dyDescent="0.25">
      <c r="A1258" s="172"/>
      <c r="B1258" s="202" t="s">
        <v>2511</v>
      </c>
      <c r="C1258" s="203" t="s">
        <v>2472</v>
      </c>
      <c r="D1258" s="202" t="s">
        <v>2406</v>
      </c>
      <c r="E1258" s="195"/>
      <c r="F1258" s="204"/>
      <c r="G1258" s="195"/>
      <c r="H1258" s="195"/>
      <c r="I1258" s="214"/>
      <c r="J1258" s="214"/>
      <c r="K1258" s="195"/>
      <c r="L1258" s="195"/>
      <c r="M1258" s="195"/>
      <c r="N1258" s="216"/>
      <c r="O1258" s="195"/>
      <c r="P1258" s="195"/>
      <c r="Q1258" s="195"/>
      <c r="R1258" s="195"/>
      <c r="S1258" s="201"/>
    </row>
    <row r="1259" spans="1:19" ht="15" hidden="1" x14ac:dyDescent="0.25">
      <c r="A1259" s="172"/>
      <c r="B1259" s="202" t="s">
        <v>2512</v>
      </c>
      <c r="C1259" s="203" t="s">
        <v>2474</v>
      </c>
      <c r="D1259" s="202" t="s">
        <v>2406</v>
      </c>
      <c r="E1259" s="195"/>
      <c r="F1259" s="204"/>
      <c r="G1259" s="195"/>
      <c r="H1259" s="195"/>
      <c r="I1259" s="214"/>
      <c r="J1259" s="214"/>
      <c r="K1259" s="195"/>
      <c r="L1259" s="195"/>
      <c r="M1259" s="195"/>
      <c r="N1259" s="216"/>
      <c r="O1259" s="195"/>
      <c r="P1259" s="195"/>
      <c r="Q1259" s="195"/>
      <c r="R1259" s="195"/>
      <c r="S1259" s="201"/>
    </row>
    <row r="1260" spans="1:19" ht="15" hidden="1" x14ac:dyDescent="0.25">
      <c r="A1260" s="172"/>
      <c r="B1260" s="202" t="s">
        <v>2513</v>
      </c>
      <c r="C1260" s="203" t="s">
        <v>2470</v>
      </c>
      <c r="D1260" s="202" t="s">
        <v>2406</v>
      </c>
      <c r="E1260" s="195"/>
      <c r="F1260" s="204"/>
      <c r="G1260" s="195"/>
      <c r="H1260" s="195"/>
      <c r="I1260" s="214"/>
      <c r="J1260" s="214"/>
      <c r="K1260" s="195"/>
      <c r="L1260" s="195"/>
      <c r="M1260" s="195"/>
      <c r="N1260" s="216"/>
      <c r="O1260" s="195"/>
      <c r="P1260" s="195"/>
      <c r="Q1260" s="195"/>
      <c r="R1260" s="195"/>
      <c r="S1260" s="201"/>
    </row>
    <row r="1261" spans="1:19" ht="15" hidden="1" x14ac:dyDescent="0.25">
      <c r="A1261" s="172"/>
      <c r="B1261" s="202" t="s">
        <v>2514</v>
      </c>
      <c r="C1261" s="203" t="s">
        <v>2472</v>
      </c>
      <c r="D1261" s="202" t="s">
        <v>2406</v>
      </c>
      <c r="E1261" s="195"/>
      <c r="F1261" s="204"/>
      <c r="G1261" s="195"/>
      <c r="H1261" s="195"/>
      <c r="I1261" s="214"/>
      <c r="J1261" s="214"/>
      <c r="K1261" s="195"/>
      <c r="L1261" s="195"/>
      <c r="M1261" s="195"/>
      <c r="N1261" s="216"/>
      <c r="O1261" s="195"/>
      <c r="P1261" s="195"/>
      <c r="Q1261" s="195"/>
      <c r="R1261" s="195"/>
      <c r="S1261" s="201"/>
    </row>
    <row r="1262" spans="1:19" ht="15" hidden="1" x14ac:dyDescent="0.25">
      <c r="A1262" s="172"/>
      <c r="B1262" s="202" t="s">
        <v>2515</v>
      </c>
      <c r="C1262" s="203" t="s">
        <v>2474</v>
      </c>
      <c r="D1262" s="202" t="s">
        <v>2406</v>
      </c>
      <c r="E1262" s="195"/>
      <c r="F1262" s="204"/>
      <c r="G1262" s="195"/>
      <c r="H1262" s="195"/>
      <c r="I1262" s="214"/>
      <c r="J1262" s="214"/>
      <c r="K1262" s="195"/>
      <c r="L1262" s="195"/>
      <c r="M1262" s="195"/>
      <c r="N1262" s="216"/>
      <c r="O1262" s="195"/>
      <c r="P1262" s="195"/>
      <c r="Q1262" s="195"/>
      <c r="R1262" s="195"/>
      <c r="S1262" s="201"/>
    </row>
    <row r="1263" spans="1:19" ht="15" hidden="1" x14ac:dyDescent="0.25">
      <c r="A1263" s="172"/>
      <c r="B1263" s="202" t="s">
        <v>2516</v>
      </c>
      <c r="C1263" s="203" t="s">
        <v>2470</v>
      </c>
      <c r="D1263" s="202" t="s">
        <v>2406</v>
      </c>
      <c r="E1263" s="195"/>
      <c r="F1263" s="204"/>
      <c r="G1263" s="195"/>
      <c r="H1263" s="195"/>
      <c r="I1263" s="214"/>
      <c r="J1263" s="214"/>
      <c r="K1263" s="195"/>
      <c r="L1263" s="195"/>
      <c r="M1263" s="195"/>
      <c r="N1263" s="216"/>
      <c r="O1263" s="195"/>
      <c r="P1263" s="195"/>
      <c r="Q1263" s="195"/>
      <c r="R1263" s="195"/>
      <c r="S1263" s="201"/>
    </row>
    <row r="1264" spans="1:19" ht="15" hidden="1" x14ac:dyDescent="0.25">
      <c r="A1264" s="172"/>
      <c r="B1264" s="202" t="s">
        <v>2517</v>
      </c>
      <c r="C1264" s="203" t="s">
        <v>2472</v>
      </c>
      <c r="D1264" s="202" t="s">
        <v>2406</v>
      </c>
      <c r="E1264" s="195"/>
      <c r="F1264" s="204"/>
      <c r="G1264" s="195"/>
      <c r="H1264" s="195"/>
      <c r="I1264" s="214"/>
      <c r="J1264" s="214"/>
      <c r="K1264" s="195"/>
      <c r="L1264" s="195"/>
      <c r="M1264" s="195"/>
      <c r="N1264" s="216"/>
      <c r="O1264" s="195"/>
      <c r="P1264" s="195"/>
      <c r="Q1264" s="195"/>
      <c r="R1264" s="195"/>
      <c r="S1264" s="201"/>
    </row>
    <row r="1265" spans="1:19" ht="15" hidden="1" x14ac:dyDescent="0.25">
      <c r="A1265" s="172"/>
      <c r="B1265" s="202" t="s">
        <v>2518</v>
      </c>
      <c r="C1265" s="203" t="s">
        <v>2474</v>
      </c>
      <c r="D1265" s="202" t="s">
        <v>2406</v>
      </c>
      <c r="E1265" s="195"/>
      <c r="F1265" s="204"/>
      <c r="G1265" s="195"/>
      <c r="H1265" s="195"/>
      <c r="I1265" s="214"/>
      <c r="J1265" s="214"/>
      <c r="K1265" s="195"/>
      <c r="L1265" s="195"/>
      <c r="M1265" s="195"/>
      <c r="N1265" s="216"/>
      <c r="O1265" s="195"/>
      <c r="P1265" s="195"/>
      <c r="Q1265" s="195"/>
      <c r="R1265" s="195"/>
      <c r="S1265" s="201"/>
    </row>
    <row r="1266" spans="1:19" ht="15" hidden="1" x14ac:dyDescent="0.25">
      <c r="A1266" s="172"/>
      <c r="B1266" s="202" t="s">
        <v>2519</v>
      </c>
      <c r="C1266" s="203" t="s">
        <v>2470</v>
      </c>
      <c r="D1266" s="202" t="s">
        <v>2406</v>
      </c>
      <c r="E1266" s="195"/>
      <c r="F1266" s="204"/>
      <c r="G1266" s="195"/>
      <c r="H1266" s="195"/>
      <c r="I1266" s="214"/>
      <c r="J1266" s="214"/>
      <c r="K1266" s="195"/>
      <c r="L1266" s="195"/>
      <c r="M1266" s="195"/>
      <c r="N1266" s="216"/>
      <c r="O1266" s="195"/>
      <c r="P1266" s="195"/>
      <c r="Q1266" s="195"/>
      <c r="R1266" s="195"/>
      <c r="S1266" s="201"/>
    </row>
    <row r="1267" spans="1:19" ht="15" hidden="1" x14ac:dyDescent="0.25">
      <c r="A1267" s="172"/>
      <c r="B1267" s="202" t="s">
        <v>2520</v>
      </c>
      <c r="C1267" s="203" t="s">
        <v>2472</v>
      </c>
      <c r="D1267" s="202" t="s">
        <v>2406</v>
      </c>
      <c r="E1267" s="195"/>
      <c r="F1267" s="204"/>
      <c r="G1267" s="195"/>
      <c r="H1267" s="195"/>
      <c r="I1267" s="214"/>
      <c r="J1267" s="214"/>
      <c r="K1267" s="195"/>
      <c r="L1267" s="195"/>
      <c r="M1267" s="195"/>
      <c r="N1267" s="216"/>
      <c r="O1267" s="195"/>
      <c r="P1267" s="195"/>
      <c r="Q1267" s="195"/>
      <c r="R1267" s="195"/>
      <c r="S1267" s="201"/>
    </row>
    <row r="1268" spans="1:19" ht="15" hidden="1" x14ac:dyDescent="0.25">
      <c r="A1268" s="172"/>
      <c r="B1268" s="202" t="s">
        <v>2521</v>
      </c>
      <c r="C1268" s="203" t="s">
        <v>2474</v>
      </c>
      <c r="D1268" s="202" t="s">
        <v>2406</v>
      </c>
      <c r="E1268" s="195"/>
      <c r="F1268" s="204"/>
      <c r="G1268" s="195"/>
      <c r="H1268" s="195"/>
      <c r="I1268" s="214"/>
      <c r="J1268" s="214"/>
      <c r="K1268" s="195"/>
      <c r="L1268" s="195"/>
      <c r="M1268" s="195"/>
      <c r="N1268" s="216"/>
      <c r="O1268" s="195"/>
      <c r="P1268" s="195"/>
      <c r="Q1268" s="195"/>
      <c r="R1268" s="195"/>
      <c r="S1268" s="201"/>
    </row>
    <row r="1269" spans="1:19" ht="15" hidden="1" x14ac:dyDescent="0.25">
      <c r="A1269" s="172"/>
      <c r="B1269" s="202" t="s">
        <v>2522</v>
      </c>
      <c r="C1269" s="203" t="s">
        <v>2472</v>
      </c>
      <c r="D1269" s="202" t="s">
        <v>2406</v>
      </c>
      <c r="E1269" s="195"/>
      <c r="F1269" s="204"/>
      <c r="G1269" s="195"/>
      <c r="H1269" s="195"/>
      <c r="I1269" s="214"/>
      <c r="J1269" s="214"/>
      <c r="K1269" s="195"/>
      <c r="L1269" s="195"/>
      <c r="M1269" s="195"/>
      <c r="N1269" s="216"/>
      <c r="O1269" s="195"/>
      <c r="P1269" s="195"/>
      <c r="Q1269" s="195"/>
      <c r="R1269" s="195"/>
      <c r="S1269" s="201"/>
    </row>
    <row r="1270" spans="1:19" ht="15" hidden="1" x14ac:dyDescent="0.25">
      <c r="A1270" s="172"/>
      <c r="B1270" s="202" t="s">
        <v>2523</v>
      </c>
      <c r="C1270" s="203" t="s">
        <v>2524</v>
      </c>
      <c r="D1270" s="202" t="s">
        <v>2406</v>
      </c>
      <c r="E1270" s="195"/>
      <c r="F1270" s="204"/>
      <c r="G1270" s="195"/>
      <c r="H1270" s="195"/>
      <c r="I1270" s="214"/>
      <c r="J1270" s="214"/>
      <c r="K1270" s="195"/>
      <c r="L1270" s="195"/>
      <c r="M1270" s="195"/>
      <c r="N1270" s="216"/>
      <c r="O1270" s="195"/>
      <c r="P1270" s="195"/>
      <c r="Q1270" s="195"/>
      <c r="R1270" s="195"/>
      <c r="S1270" s="201"/>
    </row>
    <row r="1271" spans="1:19" ht="15" hidden="1" x14ac:dyDescent="0.25">
      <c r="A1271" s="172"/>
      <c r="B1271" s="202" t="s">
        <v>2525</v>
      </c>
      <c r="C1271" s="203" t="s">
        <v>2524</v>
      </c>
      <c r="D1271" s="202" t="s">
        <v>2406</v>
      </c>
      <c r="E1271" s="195"/>
      <c r="F1271" s="204"/>
      <c r="G1271" s="195"/>
      <c r="H1271" s="195"/>
      <c r="I1271" s="214"/>
      <c r="J1271" s="214"/>
      <c r="K1271" s="195"/>
      <c r="L1271" s="195"/>
      <c r="M1271" s="195"/>
      <c r="N1271" s="216"/>
      <c r="O1271" s="195"/>
      <c r="P1271" s="195"/>
      <c r="Q1271" s="195"/>
      <c r="R1271" s="195"/>
      <c r="S1271" s="201"/>
    </row>
    <row r="1272" spans="1:19" ht="15" hidden="1" x14ac:dyDescent="0.25">
      <c r="A1272" s="172"/>
      <c r="B1272" s="202" t="s">
        <v>2526</v>
      </c>
      <c r="C1272" s="203" t="s">
        <v>2524</v>
      </c>
      <c r="D1272" s="202" t="s">
        <v>2406</v>
      </c>
      <c r="E1272" s="195"/>
      <c r="F1272" s="204"/>
      <c r="G1272" s="195"/>
      <c r="H1272" s="195"/>
      <c r="I1272" s="214"/>
      <c r="J1272" s="214"/>
      <c r="K1272" s="195"/>
      <c r="L1272" s="195"/>
      <c r="M1272" s="195"/>
      <c r="N1272" s="216"/>
      <c r="O1272" s="195"/>
      <c r="P1272" s="195"/>
      <c r="Q1272" s="195"/>
      <c r="R1272" s="195"/>
      <c r="S1272" s="201"/>
    </row>
    <row r="1273" spans="1:19" ht="15" hidden="1" x14ac:dyDescent="0.25">
      <c r="A1273" s="172"/>
      <c r="B1273" s="202" t="s">
        <v>2527</v>
      </c>
      <c r="C1273" s="203" t="s">
        <v>2524</v>
      </c>
      <c r="D1273" s="202" t="s">
        <v>2406</v>
      </c>
      <c r="E1273" s="195"/>
      <c r="F1273" s="204"/>
      <c r="G1273" s="195"/>
      <c r="H1273" s="195"/>
      <c r="I1273" s="214"/>
      <c r="J1273" s="214"/>
      <c r="K1273" s="195"/>
      <c r="L1273" s="195"/>
      <c r="M1273" s="195"/>
      <c r="N1273" s="216"/>
      <c r="O1273" s="195"/>
      <c r="P1273" s="195"/>
      <c r="Q1273" s="195"/>
      <c r="R1273" s="195"/>
      <c r="S1273" s="201"/>
    </row>
    <row r="1274" spans="1:19" ht="15" hidden="1" x14ac:dyDescent="0.25">
      <c r="A1274" s="172"/>
      <c r="B1274" s="202" t="s">
        <v>2528</v>
      </c>
      <c r="C1274" s="203" t="s">
        <v>2529</v>
      </c>
      <c r="D1274" s="202" t="s">
        <v>2406</v>
      </c>
      <c r="E1274" s="195"/>
      <c r="F1274" s="204"/>
      <c r="G1274" s="195"/>
      <c r="H1274" s="195"/>
      <c r="I1274" s="214"/>
      <c r="J1274" s="214"/>
      <c r="K1274" s="195"/>
      <c r="L1274" s="195"/>
      <c r="M1274" s="195"/>
      <c r="N1274" s="216"/>
      <c r="O1274" s="195"/>
      <c r="P1274" s="195"/>
      <c r="Q1274" s="195"/>
      <c r="R1274" s="195"/>
      <c r="S1274" s="201"/>
    </row>
    <row r="1275" spans="1:19" ht="15" hidden="1" x14ac:dyDescent="0.25">
      <c r="A1275" s="172"/>
      <c r="B1275" s="202" t="s">
        <v>2530</v>
      </c>
      <c r="C1275" s="203" t="s">
        <v>2524</v>
      </c>
      <c r="D1275" s="202" t="s">
        <v>2406</v>
      </c>
      <c r="E1275" s="195"/>
      <c r="F1275" s="204"/>
      <c r="G1275" s="195"/>
      <c r="H1275" s="195"/>
      <c r="I1275" s="214"/>
      <c r="J1275" s="214"/>
      <c r="K1275" s="195"/>
      <c r="L1275" s="195"/>
      <c r="M1275" s="195"/>
      <c r="N1275" s="216"/>
      <c r="O1275" s="195"/>
      <c r="P1275" s="195"/>
      <c r="Q1275" s="195"/>
      <c r="R1275" s="195"/>
      <c r="S1275" s="201"/>
    </row>
    <row r="1276" spans="1:19" ht="15" hidden="1" x14ac:dyDescent="0.25">
      <c r="A1276" s="172"/>
      <c r="B1276" s="202" t="s">
        <v>2531</v>
      </c>
      <c r="C1276" s="203" t="s">
        <v>2524</v>
      </c>
      <c r="D1276" s="202" t="s">
        <v>2406</v>
      </c>
      <c r="E1276" s="195"/>
      <c r="F1276" s="204"/>
      <c r="G1276" s="195"/>
      <c r="H1276" s="195"/>
      <c r="I1276" s="214"/>
      <c r="J1276" s="214"/>
      <c r="K1276" s="195"/>
      <c r="L1276" s="195"/>
      <c r="M1276" s="195"/>
      <c r="N1276" s="216"/>
      <c r="O1276" s="195"/>
      <c r="P1276" s="195"/>
      <c r="Q1276" s="195"/>
      <c r="R1276" s="195"/>
      <c r="S1276" s="201"/>
    </row>
    <row r="1277" spans="1:19" ht="15" hidden="1" x14ac:dyDescent="0.25">
      <c r="A1277" s="172"/>
      <c r="B1277" s="202" t="s">
        <v>2532</v>
      </c>
      <c r="C1277" s="203" t="s">
        <v>2524</v>
      </c>
      <c r="D1277" s="202" t="s">
        <v>2406</v>
      </c>
      <c r="E1277" s="195"/>
      <c r="F1277" s="204"/>
      <c r="G1277" s="195"/>
      <c r="H1277" s="195"/>
      <c r="I1277" s="214"/>
      <c r="J1277" s="214"/>
      <c r="K1277" s="195"/>
      <c r="L1277" s="195"/>
      <c r="M1277" s="195"/>
      <c r="N1277" s="216"/>
      <c r="O1277" s="195"/>
      <c r="P1277" s="195"/>
      <c r="Q1277" s="195"/>
      <c r="R1277" s="195"/>
      <c r="S1277" s="201"/>
    </row>
    <row r="1278" spans="1:19" ht="15" hidden="1" x14ac:dyDescent="0.25">
      <c r="A1278" s="172"/>
      <c r="B1278" s="202" t="s">
        <v>2533</v>
      </c>
      <c r="C1278" s="203" t="s">
        <v>2524</v>
      </c>
      <c r="D1278" s="202" t="s">
        <v>2406</v>
      </c>
      <c r="E1278" s="195"/>
      <c r="F1278" s="204"/>
      <c r="G1278" s="195"/>
      <c r="H1278" s="195"/>
      <c r="I1278" s="214"/>
      <c r="J1278" s="214"/>
      <c r="K1278" s="195"/>
      <c r="L1278" s="195"/>
      <c r="M1278" s="195"/>
      <c r="N1278" s="216"/>
      <c r="O1278" s="195"/>
      <c r="P1278" s="195"/>
      <c r="Q1278" s="195"/>
      <c r="R1278" s="195"/>
      <c r="S1278" s="201"/>
    </row>
    <row r="1279" spans="1:19" ht="15" hidden="1" x14ac:dyDescent="0.25">
      <c r="A1279" s="172"/>
      <c r="B1279" s="202" t="s">
        <v>2534</v>
      </c>
      <c r="C1279" s="203" t="s">
        <v>2524</v>
      </c>
      <c r="D1279" s="202" t="s">
        <v>2406</v>
      </c>
      <c r="E1279" s="195"/>
      <c r="F1279" s="204"/>
      <c r="G1279" s="195"/>
      <c r="H1279" s="195"/>
      <c r="I1279" s="214"/>
      <c r="J1279" s="214"/>
      <c r="K1279" s="195"/>
      <c r="L1279" s="195"/>
      <c r="M1279" s="195"/>
      <c r="N1279" s="216"/>
      <c r="O1279" s="195"/>
      <c r="P1279" s="195"/>
      <c r="Q1279" s="195"/>
      <c r="R1279" s="195"/>
      <c r="S1279" s="201"/>
    </row>
    <row r="1280" spans="1:19" ht="15" hidden="1" x14ac:dyDescent="0.25">
      <c r="A1280" s="172"/>
      <c r="B1280" s="202" t="s">
        <v>2535</v>
      </c>
      <c r="C1280" s="203" t="s">
        <v>2524</v>
      </c>
      <c r="D1280" s="202" t="s">
        <v>2406</v>
      </c>
      <c r="E1280" s="195"/>
      <c r="F1280" s="204"/>
      <c r="G1280" s="195"/>
      <c r="H1280" s="195"/>
      <c r="I1280" s="214"/>
      <c r="J1280" s="214"/>
      <c r="K1280" s="195"/>
      <c r="L1280" s="195"/>
      <c r="M1280" s="195"/>
      <c r="N1280" s="216"/>
      <c r="O1280" s="195"/>
      <c r="P1280" s="195"/>
      <c r="Q1280" s="195"/>
      <c r="R1280" s="195"/>
      <c r="S1280" s="201"/>
    </row>
    <row r="1281" spans="1:19" ht="15" hidden="1" x14ac:dyDescent="0.25">
      <c r="A1281" s="172"/>
      <c r="B1281" s="202" t="s">
        <v>2536</v>
      </c>
      <c r="C1281" s="203" t="s">
        <v>2524</v>
      </c>
      <c r="D1281" s="202" t="s">
        <v>2406</v>
      </c>
      <c r="E1281" s="195"/>
      <c r="F1281" s="204"/>
      <c r="G1281" s="195"/>
      <c r="H1281" s="195"/>
      <c r="I1281" s="214"/>
      <c r="J1281" s="214"/>
      <c r="K1281" s="195"/>
      <c r="L1281" s="195"/>
      <c r="M1281" s="195"/>
      <c r="N1281" s="216"/>
      <c r="O1281" s="195"/>
      <c r="P1281" s="195"/>
      <c r="Q1281" s="195"/>
      <c r="R1281" s="195"/>
      <c r="S1281" s="201"/>
    </row>
    <row r="1282" spans="1:19" ht="15" hidden="1" x14ac:dyDescent="0.25">
      <c r="A1282" s="172"/>
      <c r="B1282" s="202" t="s">
        <v>2537</v>
      </c>
      <c r="C1282" s="203" t="s">
        <v>2524</v>
      </c>
      <c r="D1282" s="202" t="s">
        <v>2406</v>
      </c>
      <c r="E1282" s="195"/>
      <c r="F1282" s="204"/>
      <c r="G1282" s="195"/>
      <c r="H1282" s="195"/>
      <c r="I1282" s="214"/>
      <c r="J1282" s="214"/>
      <c r="K1282" s="195"/>
      <c r="L1282" s="195"/>
      <c r="M1282" s="195"/>
      <c r="N1282" s="216"/>
      <c r="O1282" s="195"/>
      <c r="P1282" s="195"/>
      <c r="Q1282" s="195"/>
      <c r="R1282" s="195"/>
      <c r="S1282" s="201"/>
    </row>
    <row r="1283" spans="1:19" ht="15" hidden="1" x14ac:dyDescent="0.25">
      <c r="A1283" s="172"/>
      <c r="B1283" s="202" t="s">
        <v>2538</v>
      </c>
      <c r="C1283" s="203" t="s">
        <v>2524</v>
      </c>
      <c r="D1283" s="202" t="s">
        <v>2406</v>
      </c>
      <c r="E1283" s="195"/>
      <c r="F1283" s="204"/>
      <c r="G1283" s="195"/>
      <c r="H1283" s="195"/>
      <c r="I1283" s="214"/>
      <c r="J1283" s="214"/>
      <c r="K1283" s="195"/>
      <c r="L1283" s="195"/>
      <c r="M1283" s="195"/>
      <c r="N1283" s="216"/>
      <c r="O1283" s="195"/>
      <c r="P1283" s="195"/>
      <c r="Q1283" s="195"/>
      <c r="R1283" s="195"/>
      <c r="S1283" s="201"/>
    </row>
    <row r="1284" spans="1:19" ht="15" hidden="1" x14ac:dyDescent="0.25">
      <c r="A1284" s="172"/>
      <c r="B1284" s="202" t="s">
        <v>2539</v>
      </c>
      <c r="C1284" s="203" t="s">
        <v>2524</v>
      </c>
      <c r="D1284" s="202" t="s">
        <v>2406</v>
      </c>
      <c r="E1284" s="195"/>
      <c r="F1284" s="204"/>
      <c r="G1284" s="195"/>
      <c r="H1284" s="195"/>
      <c r="I1284" s="214"/>
      <c r="J1284" s="214"/>
      <c r="K1284" s="195"/>
      <c r="L1284" s="195"/>
      <c r="M1284" s="195"/>
      <c r="N1284" s="216"/>
      <c r="O1284" s="195"/>
      <c r="P1284" s="195"/>
      <c r="Q1284" s="195"/>
      <c r="R1284" s="195"/>
      <c r="S1284" s="201"/>
    </row>
    <row r="1285" spans="1:19" ht="15" hidden="1" x14ac:dyDescent="0.25">
      <c r="A1285" s="172"/>
      <c r="B1285" s="202" t="s">
        <v>2540</v>
      </c>
      <c r="C1285" s="203" t="s">
        <v>2541</v>
      </c>
      <c r="D1285" s="202" t="s">
        <v>2406</v>
      </c>
      <c r="E1285" s="195"/>
      <c r="F1285" s="204"/>
      <c r="G1285" s="195"/>
      <c r="H1285" s="195"/>
      <c r="I1285" s="214"/>
      <c r="J1285" s="214"/>
      <c r="K1285" s="195"/>
      <c r="L1285" s="195"/>
      <c r="M1285" s="195"/>
      <c r="N1285" s="216"/>
      <c r="O1285" s="195"/>
      <c r="P1285" s="195"/>
      <c r="Q1285" s="195"/>
      <c r="R1285" s="195"/>
      <c r="S1285" s="201"/>
    </row>
    <row r="1286" spans="1:19" ht="15" hidden="1" x14ac:dyDescent="0.25">
      <c r="A1286" s="172"/>
      <c r="B1286" s="202" t="s">
        <v>2542</v>
      </c>
      <c r="C1286" s="203" t="s">
        <v>2543</v>
      </c>
      <c r="D1286" s="202" t="s">
        <v>2406</v>
      </c>
      <c r="E1286" s="195"/>
      <c r="F1286" s="204"/>
      <c r="G1286" s="195"/>
      <c r="H1286" s="195"/>
      <c r="I1286" s="214"/>
      <c r="J1286" s="214"/>
      <c r="K1286" s="195"/>
      <c r="L1286" s="195"/>
      <c r="M1286" s="195"/>
      <c r="N1286" s="216"/>
      <c r="O1286" s="195"/>
      <c r="P1286" s="195"/>
      <c r="Q1286" s="195"/>
      <c r="R1286" s="195"/>
      <c r="S1286" s="201"/>
    </row>
    <row r="1287" spans="1:19" ht="15" hidden="1" x14ac:dyDescent="0.25">
      <c r="A1287" s="172"/>
      <c r="B1287" s="202" t="s">
        <v>2544</v>
      </c>
      <c r="C1287" s="203" t="s">
        <v>2545</v>
      </c>
      <c r="D1287" s="202" t="s">
        <v>2406</v>
      </c>
      <c r="E1287" s="195"/>
      <c r="F1287" s="204"/>
      <c r="G1287" s="195"/>
      <c r="H1287" s="195"/>
      <c r="I1287" s="214"/>
      <c r="J1287" s="214"/>
      <c r="K1287" s="195"/>
      <c r="L1287" s="195"/>
      <c r="M1287" s="195"/>
      <c r="N1287" s="216"/>
      <c r="O1287" s="195"/>
      <c r="P1287" s="195"/>
      <c r="Q1287" s="195"/>
      <c r="R1287" s="195"/>
      <c r="S1287" s="201"/>
    </row>
    <row r="1288" spans="1:19" ht="15" hidden="1" x14ac:dyDescent="0.25">
      <c r="A1288" s="172"/>
      <c r="B1288" s="202" t="s">
        <v>2546</v>
      </c>
      <c r="C1288" s="203" t="s">
        <v>2547</v>
      </c>
      <c r="D1288" s="202" t="s">
        <v>2406</v>
      </c>
      <c r="E1288" s="195"/>
      <c r="F1288" s="204"/>
      <c r="G1288" s="195"/>
      <c r="H1288" s="195"/>
      <c r="I1288" s="214"/>
      <c r="J1288" s="214"/>
      <c r="K1288" s="195"/>
      <c r="L1288" s="195"/>
      <c r="M1288" s="195"/>
      <c r="N1288" s="216"/>
      <c r="O1288" s="195"/>
      <c r="P1288" s="195"/>
      <c r="Q1288" s="195"/>
      <c r="R1288" s="195"/>
      <c r="S1288" s="201"/>
    </row>
    <row r="1289" spans="1:19" ht="15" hidden="1" x14ac:dyDescent="0.25">
      <c r="A1289" s="172"/>
      <c r="B1289" s="202" t="s">
        <v>2548</v>
      </c>
      <c r="C1289" s="203" t="s">
        <v>2549</v>
      </c>
      <c r="D1289" s="202" t="s">
        <v>2406</v>
      </c>
      <c r="E1289" s="195"/>
      <c r="F1289" s="204"/>
      <c r="G1289" s="195"/>
      <c r="H1289" s="195"/>
      <c r="I1289" s="214"/>
      <c r="J1289" s="214"/>
      <c r="K1289" s="195"/>
      <c r="L1289" s="195"/>
      <c r="M1289" s="195"/>
      <c r="N1289" s="216"/>
      <c r="O1289" s="195"/>
      <c r="P1289" s="195"/>
      <c r="Q1289" s="195"/>
      <c r="R1289" s="195"/>
      <c r="S1289" s="201"/>
    </row>
    <row r="1290" spans="1:19" ht="15" hidden="1" x14ac:dyDescent="0.25">
      <c r="A1290" s="172"/>
      <c r="B1290" s="202" t="s">
        <v>2550</v>
      </c>
      <c r="C1290" s="203" t="s">
        <v>2543</v>
      </c>
      <c r="D1290" s="202" t="s">
        <v>2406</v>
      </c>
      <c r="E1290" s="195"/>
      <c r="F1290" s="204"/>
      <c r="G1290" s="195"/>
      <c r="H1290" s="195"/>
      <c r="I1290" s="214"/>
      <c r="J1290" s="214"/>
      <c r="K1290" s="195"/>
      <c r="L1290" s="195"/>
      <c r="M1290" s="195"/>
      <c r="N1290" s="216"/>
      <c r="O1290" s="195"/>
      <c r="P1290" s="195"/>
      <c r="Q1290" s="195"/>
      <c r="R1290" s="195"/>
      <c r="S1290" s="201"/>
    </row>
    <row r="1291" spans="1:19" ht="15" hidden="1" x14ac:dyDescent="0.25">
      <c r="A1291" s="172"/>
      <c r="B1291" s="202" t="s">
        <v>2551</v>
      </c>
      <c r="C1291" s="203" t="s">
        <v>2543</v>
      </c>
      <c r="D1291" s="202" t="s">
        <v>2406</v>
      </c>
      <c r="E1291" s="195"/>
      <c r="F1291" s="204"/>
      <c r="G1291" s="195"/>
      <c r="H1291" s="195"/>
      <c r="I1291" s="214"/>
      <c r="J1291" s="214"/>
      <c r="K1291" s="195"/>
      <c r="L1291" s="195"/>
      <c r="M1291" s="195"/>
      <c r="N1291" s="216"/>
      <c r="O1291" s="195"/>
      <c r="P1291" s="195"/>
      <c r="Q1291" s="195"/>
      <c r="R1291" s="195"/>
      <c r="S1291" s="201"/>
    </row>
    <row r="1292" spans="1:19" ht="15" hidden="1" x14ac:dyDescent="0.25">
      <c r="A1292" s="172"/>
      <c r="B1292" s="202" t="s">
        <v>2552</v>
      </c>
      <c r="C1292" s="203" t="s">
        <v>2553</v>
      </c>
      <c r="D1292" s="202" t="s">
        <v>2406</v>
      </c>
      <c r="E1292" s="195"/>
      <c r="F1292" s="204"/>
      <c r="G1292" s="195"/>
      <c r="H1292" s="195"/>
      <c r="I1292" s="214"/>
      <c r="J1292" s="214"/>
      <c r="K1292" s="195"/>
      <c r="L1292" s="195"/>
      <c r="M1292" s="195"/>
      <c r="N1292" s="216"/>
      <c r="O1292" s="195"/>
      <c r="P1292" s="195"/>
      <c r="Q1292" s="195"/>
      <c r="R1292" s="195"/>
      <c r="S1292" s="201"/>
    </row>
    <row r="1293" spans="1:19" ht="15" hidden="1" x14ac:dyDescent="0.25">
      <c r="A1293" s="172"/>
      <c r="B1293" s="202" t="s">
        <v>2554</v>
      </c>
      <c r="C1293" s="203" t="s">
        <v>2555</v>
      </c>
      <c r="D1293" s="202" t="s">
        <v>2406</v>
      </c>
      <c r="E1293" s="195"/>
      <c r="F1293" s="204"/>
      <c r="G1293" s="195"/>
      <c r="H1293" s="195"/>
      <c r="I1293" s="214"/>
      <c r="J1293" s="214"/>
      <c r="K1293" s="195"/>
      <c r="L1293" s="195"/>
      <c r="M1293" s="195"/>
      <c r="N1293" s="216"/>
      <c r="O1293" s="195"/>
      <c r="P1293" s="195"/>
      <c r="Q1293" s="195"/>
      <c r="R1293" s="195"/>
      <c r="S1293" s="201"/>
    </row>
    <row r="1294" spans="1:19" ht="15" hidden="1" x14ac:dyDescent="0.25">
      <c r="A1294" s="172"/>
      <c r="B1294" s="202" t="s">
        <v>2556</v>
      </c>
      <c r="C1294" s="203" t="s">
        <v>2557</v>
      </c>
      <c r="D1294" s="202" t="s">
        <v>2406</v>
      </c>
      <c r="E1294" s="195"/>
      <c r="F1294" s="204"/>
      <c r="G1294" s="195"/>
      <c r="H1294" s="195"/>
      <c r="I1294" s="214"/>
      <c r="J1294" s="214"/>
      <c r="K1294" s="195"/>
      <c r="L1294" s="195"/>
      <c r="M1294" s="195"/>
      <c r="N1294" s="216"/>
      <c r="O1294" s="195"/>
      <c r="P1294" s="195"/>
      <c r="Q1294" s="195"/>
      <c r="R1294" s="195"/>
      <c r="S1294" s="201"/>
    </row>
    <row r="1295" spans="1:19" ht="15" hidden="1" x14ac:dyDescent="0.25">
      <c r="A1295" s="172"/>
      <c r="B1295" s="202" t="s">
        <v>2558</v>
      </c>
      <c r="C1295" s="203" t="s">
        <v>2543</v>
      </c>
      <c r="D1295" s="202" t="s">
        <v>2406</v>
      </c>
      <c r="E1295" s="195"/>
      <c r="F1295" s="204"/>
      <c r="G1295" s="195"/>
      <c r="H1295" s="195"/>
      <c r="I1295" s="214"/>
      <c r="J1295" s="214"/>
      <c r="K1295" s="195"/>
      <c r="L1295" s="195"/>
      <c r="M1295" s="195"/>
      <c r="N1295" s="216"/>
      <c r="O1295" s="195"/>
      <c r="P1295" s="195"/>
      <c r="Q1295" s="195"/>
      <c r="R1295" s="195"/>
      <c r="S1295" s="201"/>
    </row>
    <row r="1296" spans="1:19" ht="15" hidden="1" x14ac:dyDescent="0.25">
      <c r="A1296" s="172"/>
      <c r="B1296" s="202" t="s">
        <v>2559</v>
      </c>
      <c r="C1296" s="203" t="s">
        <v>2555</v>
      </c>
      <c r="D1296" s="202" t="s">
        <v>2406</v>
      </c>
      <c r="E1296" s="195"/>
      <c r="F1296" s="204"/>
      <c r="G1296" s="195"/>
      <c r="H1296" s="195"/>
      <c r="I1296" s="214"/>
      <c r="J1296" s="214"/>
      <c r="K1296" s="195"/>
      <c r="L1296" s="195"/>
      <c r="M1296" s="195"/>
      <c r="N1296" s="216"/>
      <c r="O1296" s="195"/>
      <c r="P1296" s="195"/>
      <c r="Q1296" s="195"/>
      <c r="R1296" s="195"/>
      <c r="S1296" s="201"/>
    </row>
    <row r="1297" spans="1:19" ht="15" hidden="1" x14ac:dyDescent="0.25">
      <c r="A1297" s="172"/>
      <c r="B1297" s="202" t="s">
        <v>2560</v>
      </c>
      <c r="C1297" s="203" t="s">
        <v>2549</v>
      </c>
      <c r="D1297" s="202" t="s">
        <v>2406</v>
      </c>
      <c r="E1297" s="195"/>
      <c r="F1297" s="204"/>
      <c r="G1297" s="195"/>
      <c r="H1297" s="195"/>
      <c r="I1297" s="214"/>
      <c r="J1297" s="214"/>
      <c r="K1297" s="195"/>
      <c r="L1297" s="195"/>
      <c r="M1297" s="195"/>
      <c r="N1297" s="216"/>
      <c r="O1297" s="195"/>
      <c r="P1297" s="195"/>
      <c r="Q1297" s="195"/>
      <c r="R1297" s="195"/>
      <c r="S1297" s="201"/>
    </row>
    <row r="1298" spans="1:19" ht="15" hidden="1" x14ac:dyDescent="0.25">
      <c r="A1298" s="172"/>
      <c r="B1298" s="202" t="s">
        <v>2561</v>
      </c>
      <c r="C1298" s="203" t="s">
        <v>2562</v>
      </c>
      <c r="D1298" s="202" t="s">
        <v>2406</v>
      </c>
      <c r="E1298" s="195"/>
      <c r="F1298" s="204"/>
      <c r="G1298" s="195"/>
      <c r="H1298" s="195"/>
      <c r="I1298" s="214"/>
      <c r="J1298" s="214"/>
      <c r="K1298" s="195"/>
      <c r="L1298" s="195"/>
      <c r="M1298" s="195"/>
      <c r="N1298" s="216"/>
      <c r="O1298" s="195"/>
      <c r="P1298" s="195"/>
      <c r="Q1298" s="195"/>
      <c r="R1298" s="195"/>
      <c r="S1298" s="201"/>
    </row>
    <row r="1299" spans="1:19" ht="15" hidden="1" x14ac:dyDescent="0.25">
      <c r="A1299" s="172"/>
      <c r="B1299" s="202" t="s">
        <v>2563</v>
      </c>
      <c r="C1299" s="203" t="s">
        <v>2564</v>
      </c>
      <c r="D1299" s="202" t="s">
        <v>2406</v>
      </c>
      <c r="E1299" s="195"/>
      <c r="F1299" s="204"/>
      <c r="G1299" s="195"/>
      <c r="H1299" s="195"/>
      <c r="I1299" s="214"/>
      <c r="J1299" s="214"/>
      <c r="K1299" s="195"/>
      <c r="L1299" s="195"/>
      <c r="M1299" s="195"/>
      <c r="N1299" s="216"/>
      <c r="O1299" s="195"/>
      <c r="P1299" s="195"/>
      <c r="Q1299" s="195"/>
      <c r="R1299" s="195"/>
      <c r="S1299" s="201"/>
    </row>
    <row r="1300" spans="1:19" ht="15" hidden="1" x14ac:dyDescent="0.25">
      <c r="A1300" s="172"/>
      <c r="B1300" s="202" t="s">
        <v>2565</v>
      </c>
      <c r="C1300" s="203" t="s">
        <v>2566</v>
      </c>
      <c r="D1300" s="202" t="s">
        <v>2406</v>
      </c>
      <c r="E1300" s="195"/>
      <c r="F1300" s="204"/>
      <c r="G1300" s="195"/>
      <c r="H1300" s="195"/>
      <c r="I1300" s="214"/>
      <c r="J1300" s="214"/>
      <c r="K1300" s="195"/>
      <c r="L1300" s="195"/>
      <c r="M1300" s="195"/>
      <c r="N1300" s="216"/>
      <c r="O1300" s="195"/>
      <c r="P1300" s="195"/>
      <c r="Q1300" s="195"/>
      <c r="R1300" s="195"/>
      <c r="S1300" s="201"/>
    </row>
    <row r="1301" spans="1:19" ht="15" hidden="1" x14ac:dyDescent="0.25">
      <c r="A1301" s="172"/>
      <c r="B1301" s="202" t="s">
        <v>2567</v>
      </c>
      <c r="C1301" s="203" t="s">
        <v>2566</v>
      </c>
      <c r="D1301" s="202" t="s">
        <v>2406</v>
      </c>
      <c r="E1301" s="195"/>
      <c r="F1301" s="204"/>
      <c r="G1301" s="195"/>
      <c r="H1301" s="195"/>
      <c r="I1301" s="214"/>
      <c r="J1301" s="214"/>
      <c r="K1301" s="195"/>
      <c r="L1301" s="195"/>
      <c r="M1301" s="195"/>
      <c r="N1301" s="216"/>
      <c r="O1301" s="195"/>
      <c r="P1301" s="195"/>
      <c r="Q1301" s="195"/>
      <c r="R1301" s="195"/>
      <c r="S1301" s="201"/>
    </row>
    <row r="1302" spans="1:19" ht="15" hidden="1" x14ac:dyDescent="0.25">
      <c r="A1302" s="172"/>
      <c r="B1302" s="202" t="s">
        <v>2568</v>
      </c>
      <c r="C1302" s="203" t="s">
        <v>2566</v>
      </c>
      <c r="D1302" s="202" t="s">
        <v>2406</v>
      </c>
      <c r="E1302" s="195"/>
      <c r="F1302" s="204"/>
      <c r="G1302" s="195"/>
      <c r="H1302" s="195"/>
      <c r="I1302" s="214"/>
      <c r="J1302" s="214"/>
      <c r="K1302" s="195"/>
      <c r="L1302" s="195"/>
      <c r="M1302" s="195"/>
      <c r="N1302" s="216"/>
      <c r="O1302" s="195"/>
      <c r="P1302" s="195"/>
      <c r="Q1302" s="195"/>
      <c r="R1302" s="195"/>
      <c r="S1302" s="201"/>
    </row>
    <row r="1303" spans="1:19" ht="15" hidden="1" x14ac:dyDescent="0.25">
      <c r="A1303" s="172"/>
      <c r="B1303" s="202" t="s">
        <v>2569</v>
      </c>
      <c r="C1303" s="203" t="s">
        <v>2570</v>
      </c>
      <c r="D1303" s="202" t="s">
        <v>2406</v>
      </c>
      <c r="E1303" s="195"/>
      <c r="F1303" s="204"/>
      <c r="G1303" s="195"/>
      <c r="H1303" s="195"/>
      <c r="I1303" s="214"/>
      <c r="J1303" s="214"/>
      <c r="K1303" s="195"/>
      <c r="L1303" s="195"/>
      <c r="M1303" s="195"/>
      <c r="N1303" s="216"/>
      <c r="O1303" s="195"/>
      <c r="P1303" s="195"/>
      <c r="Q1303" s="195"/>
      <c r="R1303" s="195"/>
      <c r="S1303" s="201"/>
    </row>
    <row r="1304" spans="1:19" ht="15" hidden="1" x14ac:dyDescent="0.25">
      <c r="A1304" s="172"/>
      <c r="B1304" s="202" t="s">
        <v>2571</v>
      </c>
      <c r="C1304" s="203" t="s">
        <v>2566</v>
      </c>
      <c r="D1304" s="202" t="s">
        <v>2406</v>
      </c>
      <c r="E1304" s="195"/>
      <c r="F1304" s="204"/>
      <c r="G1304" s="195"/>
      <c r="H1304" s="195"/>
      <c r="I1304" s="214"/>
      <c r="J1304" s="214"/>
      <c r="K1304" s="195"/>
      <c r="L1304" s="195"/>
      <c r="M1304" s="195"/>
      <c r="N1304" s="216"/>
      <c r="O1304" s="195"/>
      <c r="P1304" s="195"/>
      <c r="Q1304" s="195"/>
      <c r="R1304" s="195"/>
      <c r="S1304" s="201"/>
    </row>
    <row r="1305" spans="1:19" ht="15" hidden="1" x14ac:dyDescent="0.25">
      <c r="A1305" s="172"/>
      <c r="B1305" s="202" t="s">
        <v>2572</v>
      </c>
      <c r="C1305" s="203" t="s">
        <v>2566</v>
      </c>
      <c r="D1305" s="202" t="s">
        <v>2406</v>
      </c>
      <c r="E1305" s="195"/>
      <c r="F1305" s="204"/>
      <c r="G1305" s="195"/>
      <c r="H1305" s="195"/>
      <c r="I1305" s="214"/>
      <c r="J1305" s="214"/>
      <c r="K1305" s="195"/>
      <c r="L1305" s="195"/>
      <c r="M1305" s="195"/>
      <c r="N1305" s="216"/>
      <c r="O1305" s="195"/>
      <c r="P1305" s="195"/>
      <c r="Q1305" s="195"/>
      <c r="R1305" s="195"/>
      <c r="S1305" s="201"/>
    </row>
    <row r="1306" spans="1:19" ht="15" hidden="1" x14ac:dyDescent="0.25">
      <c r="A1306" s="172"/>
      <c r="B1306" s="202" t="s">
        <v>2573</v>
      </c>
      <c r="C1306" s="203" t="s">
        <v>2566</v>
      </c>
      <c r="D1306" s="202" t="s">
        <v>2406</v>
      </c>
      <c r="E1306" s="195"/>
      <c r="F1306" s="204"/>
      <c r="G1306" s="195"/>
      <c r="H1306" s="195"/>
      <c r="I1306" s="214"/>
      <c r="J1306" s="214"/>
      <c r="K1306" s="195"/>
      <c r="L1306" s="195"/>
      <c r="M1306" s="195"/>
      <c r="N1306" s="216"/>
      <c r="O1306" s="195"/>
      <c r="P1306" s="195"/>
      <c r="Q1306" s="195"/>
      <c r="R1306" s="195"/>
      <c r="S1306" s="201"/>
    </row>
    <row r="1307" spans="1:19" ht="15" hidden="1" x14ac:dyDescent="0.25">
      <c r="A1307" s="172"/>
      <c r="B1307" s="202" t="s">
        <v>2574</v>
      </c>
      <c r="C1307" s="203" t="s">
        <v>2566</v>
      </c>
      <c r="D1307" s="202" t="s">
        <v>2406</v>
      </c>
      <c r="E1307" s="195"/>
      <c r="F1307" s="204"/>
      <c r="G1307" s="195"/>
      <c r="H1307" s="195"/>
      <c r="I1307" s="214"/>
      <c r="J1307" s="214"/>
      <c r="K1307" s="195"/>
      <c r="L1307" s="195"/>
      <c r="M1307" s="195"/>
      <c r="N1307" s="216"/>
      <c r="O1307" s="195"/>
      <c r="P1307" s="195"/>
      <c r="Q1307" s="195"/>
      <c r="R1307" s="195"/>
      <c r="S1307" s="201"/>
    </row>
    <row r="1308" spans="1:19" ht="15" hidden="1" x14ac:dyDescent="0.25">
      <c r="A1308" s="172"/>
      <c r="B1308" s="202" t="s">
        <v>2575</v>
      </c>
      <c r="C1308" s="203" t="s">
        <v>2566</v>
      </c>
      <c r="D1308" s="202" t="s">
        <v>2406</v>
      </c>
      <c r="E1308" s="195"/>
      <c r="F1308" s="204"/>
      <c r="G1308" s="195"/>
      <c r="H1308" s="195"/>
      <c r="I1308" s="214"/>
      <c r="J1308" s="214"/>
      <c r="K1308" s="195"/>
      <c r="L1308" s="195"/>
      <c r="M1308" s="195"/>
      <c r="N1308" s="216"/>
      <c r="O1308" s="195"/>
      <c r="P1308" s="195"/>
      <c r="Q1308" s="195"/>
      <c r="R1308" s="195"/>
      <c r="S1308" s="201"/>
    </row>
    <row r="1309" spans="1:19" ht="15" hidden="1" x14ac:dyDescent="0.25">
      <c r="A1309" s="172"/>
      <c r="B1309" s="202" t="s">
        <v>2576</v>
      </c>
      <c r="C1309" s="203" t="s">
        <v>2566</v>
      </c>
      <c r="D1309" s="202" t="s">
        <v>2406</v>
      </c>
      <c r="E1309" s="195"/>
      <c r="F1309" s="204"/>
      <c r="G1309" s="195"/>
      <c r="H1309" s="195"/>
      <c r="I1309" s="214"/>
      <c r="J1309" s="214"/>
      <c r="K1309" s="195"/>
      <c r="L1309" s="195"/>
      <c r="M1309" s="195"/>
      <c r="N1309" s="216"/>
      <c r="O1309" s="195"/>
      <c r="P1309" s="195"/>
      <c r="Q1309" s="195"/>
      <c r="R1309" s="195"/>
      <c r="S1309" s="201"/>
    </row>
    <row r="1310" spans="1:19" ht="15" hidden="1" x14ac:dyDescent="0.25">
      <c r="A1310" s="172"/>
      <c r="B1310" s="202" t="s">
        <v>2577</v>
      </c>
      <c r="C1310" s="203" t="s">
        <v>2566</v>
      </c>
      <c r="D1310" s="202" t="s">
        <v>2406</v>
      </c>
      <c r="E1310" s="195"/>
      <c r="F1310" s="204"/>
      <c r="G1310" s="195"/>
      <c r="H1310" s="195"/>
      <c r="I1310" s="214"/>
      <c r="J1310" s="214"/>
      <c r="K1310" s="195"/>
      <c r="L1310" s="195"/>
      <c r="M1310" s="195"/>
      <c r="N1310" s="216"/>
      <c r="O1310" s="195"/>
      <c r="P1310" s="195"/>
      <c r="Q1310" s="195"/>
      <c r="R1310" s="195"/>
      <c r="S1310" s="201"/>
    </row>
    <row r="1311" spans="1:19" ht="15" hidden="1" x14ac:dyDescent="0.25">
      <c r="A1311" s="172"/>
      <c r="B1311" s="202" t="s">
        <v>2578</v>
      </c>
      <c r="C1311" s="203" t="s">
        <v>2566</v>
      </c>
      <c r="D1311" s="202" t="s">
        <v>2406</v>
      </c>
      <c r="E1311" s="195"/>
      <c r="F1311" s="204"/>
      <c r="G1311" s="195"/>
      <c r="H1311" s="195"/>
      <c r="I1311" s="214"/>
      <c r="J1311" s="214"/>
      <c r="K1311" s="195"/>
      <c r="L1311" s="195"/>
      <c r="M1311" s="195"/>
      <c r="N1311" s="216"/>
      <c r="O1311" s="195"/>
      <c r="P1311" s="195"/>
      <c r="Q1311" s="195"/>
      <c r="R1311" s="195"/>
      <c r="S1311" s="201"/>
    </row>
    <row r="1312" spans="1:19" ht="15" hidden="1" x14ac:dyDescent="0.25">
      <c r="A1312" s="172"/>
      <c r="B1312" s="202" t="s">
        <v>2579</v>
      </c>
      <c r="C1312" s="203" t="s">
        <v>2566</v>
      </c>
      <c r="D1312" s="202" t="s">
        <v>2406</v>
      </c>
      <c r="E1312" s="195"/>
      <c r="F1312" s="204"/>
      <c r="G1312" s="195"/>
      <c r="H1312" s="195"/>
      <c r="I1312" s="214"/>
      <c r="J1312" s="214"/>
      <c r="K1312" s="195"/>
      <c r="L1312" s="195"/>
      <c r="M1312" s="195"/>
      <c r="N1312" s="216"/>
      <c r="O1312" s="195"/>
      <c r="P1312" s="195"/>
      <c r="Q1312" s="195"/>
      <c r="R1312" s="195"/>
      <c r="S1312" s="201"/>
    </row>
    <row r="1313" spans="1:19" ht="15" hidden="1" x14ac:dyDescent="0.25">
      <c r="A1313" s="172"/>
      <c r="B1313" s="202" t="s">
        <v>2580</v>
      </c>
      <c r="C1313" s="203" t="s">
        <v>2581</v>
      </c>
      <c r="D1313" s="202" t="s">
        <v>2406</v>
      </c>
      <c r="E1313" s="195"/>
      <c r="F1313" s="204"/>
      <c r="G1313" s="195"/>
      <c r="H1313" s="195"/>
      <c r="I1313" s="214"/>
      <c r="J1313" s="214"/>
      <c r="K1313" s="195"/>
      <c r="L1313" s="195"/>
      <c r="M1313" s="195"/>
      <c r="N1313" s="216"/>
      <c r="O1313" s="195"/>
      <c r="P1313" s="195"/>
      <c r="Q1313" s="195"/>
      <c r="R1313" s="195"/>
      <c r="S1313" s="201"/>
    </row>
    <row r="1314" spans="1:19" ht="15" hidden="1" x14ac:dyDescent="0.25">
      <c r="A1314" s="172"/>
      <c r="B1314" s="202" t="s">
        <v>2582</v>
      </c>
      <c r="C1314" s="203" t="s">
        <v>2581</v>
      </c>
      <c r="D1314" s="202" t="s">
        <v>2406</v>
      </c>
      <c r="E1314" s="195"/>
      <c r="F1314" s="204"/>
      <c r="G1314" s="195"/>
      <c r="H1314" s="195"/>
      <c r="I1314" s="214"/>
      <c r="J1314" s="214"/>
      <c r="K1314" s="195"/>
      <c r="L1314" s="195"/>
      <c r="M1314" s="195"/>
      <c r="N1314" s="216"/>
      <c r="O1314" s="195"/>
      <c r="P1314" s="195"/>
      <c r="Q1314" s="195"/>
      <c r="R1314" s="195"/>
      <c r="S1314" s="201"/>
    </row>
    <row r="1315" spans="1:19" ht="15" hidden="1" x14ac:dyDescent="0.25">
      <c r="A1315" s="172"/>
      <c r="B1315" s="202" t="s">
        <v>2583</v>
      </c>
      <c r="C1315" s="203" t="s">
        <v>2581</v>
      </c>
      <c r="D1315" s="202" t="s">
        <v>2406</v>
      </c>
      <c r="E1315" s="195"/>
      <c r="F1315" s="204"/>
      <c r="G1315" s="195"/>
      <c r="H1315" s="195"/>
      <c r="I1315" s="214"/>
      <c r="J1315" s="214"/>
      <c r="K1315" s="195"/>
      <c r="L1315" s="195"/>
      <c r="M1315" s="195"/>
      <c r="N1315" s="216"/>
      <c r="O1315" s="195"/>
      <c r="P1315" s="195"/>
      <c r="Q1315" s="195"/>
      <c r="R1315" s="195"/>
      <c r="S1315" s="201"/>
    </row>
    <row r="1316" spans="1:19" ht="15" hidden="1" x14ac:dyDescent="0.25">
      <c r="A1316" s="172"/>
      <c r="B1316" s="202" t="s">
        <v>2584</v>
      </c>
      <c r="C1316" s="203" t="s">
        <v>2581</v>
      </c>
      <c r="D1316" s="202" t="s">
        <v>2406</v>
      </c>
      <c r="E1316" s="195"/>
      <c r="F1316" s="204"/>
      <c r="G1316" s="195"/>
      <c r="H1316" s="195"/>
      <c r="I1316" s="214"/>
      <c r="J1316" s="214"/>
      <c r="K1316" s="195"/>
      <c r="L1316" s="195"/>
      <c r="M1316" s="195"/>
      <c r="N1316" s="216"/>
      <c r="O1316" s="195"/>
      <c r="P1316" s="195"/>
      <c r="Q1316" s="195"/>
      <c r="R1316" s="195"/>
      <c r="S1316" s="201"/>
    </row>
    <row r="1317" spans="1:19" ht="15" hidden="1" x14ac:dyDescent="0.25">
      <c r="A1317" s="172"/>
      <c r="B1317" s="202" t="s">
        <v>2585</v>
      </c>
      <c r="C1317" s="203" t="s">
        <v>2586</v>
      </c>
      <c r="D1317" s="202" t="s">
        <v>2406</v>
      </c>
      <c r="E1317" s="195"/>
      <c r="F1317" s="204"/>
      <c r="G1317" s="195"/>
      <c r="H1317" s="195"/>
      <c r="I1317" s="214"/>
      <c r="J1317" s="214"/>
      <c r="K1317" s="195"/>
      <c r="L1317" s="195"/>
      <c r="M1317" s="195"/>
      <c r="N1317" s="216"/>
      <c r="O1317" s="195"/>
      <c r="P1317" s="195"/>
      <c r="Q1317" s="195"/>
      <c r="R1317" s="195"/>
      <c r="S1317" s="201"/>
    </row>
    <row r="1318" spans="1:19" ht="15" hidden="1" x14ac:dyDescent="0.25">
      <c r="A1318" s="172"/>
      <c r="B1318" s="202" t="s">
        <v>2587</v>
      </c>
      <c r="C1318" s="203" t="s">
        <v>2581</v>
      </c>
      <c r="D1318" s="202" t="s">
        <v>2406</v>
      </c>
      <c r="E1318" s="195"/>
      <c r="F1318" s="204"/>
      <c r="G1318" s="195"/>
      <c r="H1318" s="195"/>
      <c r="I1318" s="214"/>
      <c r="J1318" s="214"/>
      <c r="K1318" s="195"/>
      <c r="L1318" s="195"/>
      <c r="M1318" s="195"/>
      <c r="N1318" s="216"/>
      <c r="O1318" s="195"/>
      <c r="P1318" s="195"/>
      <c r="Q1318" s="195"/>
      <c r="R1318" s="195"/>
      <c r="S1318" s="201"/>
    </row>
    <row r="1319" spans="1:19" ht="15" hidden="1" x14ac:dyDescent="0.25">
      <c r="A1319" s="172"/>
      <c r="B1319" s="202" t="s">
        <v>2588</v>
      </c>
      <c r="C1319" s="203" t="s">
        <v>2581</v>
      </c>
      <c r="D1319" s="202" t="s">
        <v>2406</v>
      </c>
      <c r="E1319" s="195"/>
      <c r="F1319" s="204"/>
      <c r="G1319" s="195"/>
      <c r="H1319" s="195"/>
      <c r="I1319" s="214"/>
      <c r="J1319" s="214"/>
      <c r="K1319" s="195"/>
      <c r="L1319" s="195"/>
      <c r="M1319" s="195"/>
      <c r="N1319" s="216"/>
      <c r="O1319" s="195"/>
      <c r="P1319" s="195"/>
      <c r="Q1319" s="195"/>
      <c r="R1319" s="195"/>
      <c r="S1319" s="201"/>
    </row>
    <row r="1320" spans="1:19" ht="15" hidden="1" x14ac:dyDescent="0.25">
      <c r="A1320" s="172"/>
      <c r="B1320" s="202" t="s">
        <v>2589</v>
      </c>
      <c r="C1320" s="203" t="s">
        <v>2581</v>
      </c>
      <c r="D1320" s="202" t="s">
        <v>2406</v>
      </c>
      <c r="E1320" s="195"/>
      <c r="F1320" s="204"/>
      <c r="G1320" s="195"/>
      <c r="H1320" s="195"/>
      <c r="I1320" s="214"/>
      <c r="J1320" s="214"/>
      <c r="K1320" s="195"/>
      <c r="L1320" s="195"/>
      <c r="M1320" s="195"/>
      <c r="N1320" s="216"/>
      <c r="O1320" s="195"/>
      <c r="P1320" s="195"/>
      <c r="Q1320" s="195"/>
      <c r="R1320" s="195"/>
      <c r="S1320" s="201"/>
    </row>
    <row r="1321" spans="1:19" ht="15" hidden="1" x14ac:dyDescent="0.25">
      <c r="A1321" s="172"/>
      <c r="B1321" s="202" t="s">
        <v>2590</v>
      </c>
      <c r="C1321" s="203" t="s">
        <v>2581</v>
      </c>
      <c r="D1321" s="202" t="s">
        <v>2406</v>
      </c>
      <c r="E1321" s="195"/>
      <c r="F1321" s="204"/>
      <c r="G1321" s="195"/>
      <c r="H1321" s="195"/>
      <c r="I1321" s="214"/>
      <c r="J1321" s="214"/>
      <c r="K1321" s="195"/>
      <c r="L1321" s="195"/>
      <c r="M1321" s="195"/>
      <c r="N1321" s="216"/>
      <c r="O1321" s="195"/>
      <c r="P1321" s="195"/>
      <c r="Q1321" s="195"/>
      <c r="R1321" s="195"/>
      <c r="S1321" s="201"/>
    </row>
    <row r="1322" spans="1:19" ht="15" hidden="1" x14ac:dyDescent="0.25">
      <c r="A1322" s="172"/>
      <c r="B1322" s="202" t="s">
        <v>2591</v>
      </c>
      <c r="C1322" s="203" t="s">
        <v>2581</v>
      </c>
      <c r="D1322" s="202" t="s">
        <v>2406</v>
      </c>
      <c r="E1322" s="195"/>
      <c r="F1322" s="204"/>
      <c r="G1322" s="195"/>
      <c r="H1322" s="195"/>
      <c r="I1322" s="214"/>
      <c r="J1322" s="214"/>
      <c r="K1322" s="195"/>
      <c r="L1322" s="195"/>
      <c r="M1322" s="195"/>
      <c r="N1322" s="216"/>
      <c r="O1322" s="195"/>
      <c r="P1322" s="195"/>
      <c r="Q1322" s="195"/>
      <c r="R1322" s="195"/>
      <c r="S1322" s="201"/>
    </row>
    <row r="1323" spans="1:19" ht="15" hidden="1" x14ac:dyDescent="0.25">
      <c r="A1323" s="172"/>
      <c r="B1323" s="202" t="s">
        <v>2592</v>
      </c>
      <c r="C1323" s="203" t="s">
        <v>2581</v>
      </c>
      <c r="D1323" s="202" t="s">
        <v>2406</v>
      </c>
      <c r="E1323" s="195"/>
      <c r="F1323" s="204"/>
      <c r="G1323" s="195"/>
      <c r="H1323" s="195"/>
      <c r="I1323" s="214"/>
      <c r="J1323" s="214"/>
      <c r="K1323" s="195"/>
      <c r="L1323" s="195"/>
      <c r="M1323" s="195"/>
      <c r="N1323" s="216"/>
      <c r="O1323" s="195"/>
      <c r="P1323" s="195"/>
      <c r="Q1323" s="195"/>
      <c r="R1323" s="195"/>
      <c r="S1323" s="201"/>
    </row>
    <row r="1324" spans="1:19" ht="15" hidden="1" x14ac:dyDescent="0.25">
      <c r="A1324" s="172"/>
      <c r="B1324" s="202" t="s">
        <v>2593</v>
      </c>
      <c r="C1324" s="203" t="s">
        <v>2594</v>
      </c>
      <c r="D1324" s="202" t="s">
        <v>2406</v>
      </c>
      <c r="E1324" s="195"/>
      <c r="F1324" s="204"/>
      <c r="G1324" s="195"/>
      <c r="H1324" s="195"/>
      <c r="I1324" s="214"/>
      <c r="J1324" s="214"/>
      <c r="K1324" s="195"/>
      <c r="L1324" s="195"/>
      <c r="M1324" s="195"/>
      <c r="N1324" s="216"/>
      <c r="O1324" s="195"/>
      <c r="P1324" s="195"/>
      <c r="Q1324" s="195"/>
      <c r="R1324" s="195"/>
      <c r="S1324" s="201"/>
    </row>
    <row r="1325" spans="1:19" ht="15" hidden="1" x14ac:dyDescent="0.25">
      <c r="A1325" s="172"/>
      <c r="B1325" s="202" t="s">
        <v>2595</v>
      </c>
      <c r="C1325" s="203" t="s">
        <v>2596</v>
      </c>
      <c r="D1325" s="202" t="s">
        <v>2406</v>
      </c>
      <c r="E1325" s="195"/>
      <c r="F1325" s="204"/>
      <c r="G1325" s="195"/>
      <c r="H1325" s="195"/>
      <c r="I1325" s="214"/>
      <c r="J1325" s="214"/>
      <c r="K1325" s="195"/>
      <c r="L1325" s="195"/>
      <c r="M1325" s="195"/>
      <c r="N1325" s="216"/>
      <c r="O1325" s="195"/>
      <c r="P1325" s="195"/>
      <c r="Q1325" s="195"/>
      <c r="R1325" s="195"/>
      <c r="S1325" s="201"/>
    </row>
    <row r="1326" spans="1:19" ht="15" hidden="1" x14ac:dyDescent="0.25">
      <c r="A1326" s="172"/>
      <c r="B1326" s="202" t="s">
        <v>2597</v>
      </c>
      <c r="C1326" s="203" t="s">
        <v>2596</v>
      </c>
      <c r="D1326" s="202" t="s">
        <v>2406</v>
      </c>
      <c r="E1326" s="195"/>
      <c r="F1326" s="204"/>
      <c r="G1326" s="195"/>
      <c r="H1326" s="195"/>
      <c r="I1326" s="214"/>
      <c r="J1326" s="214"/>
      <c r="K1326" s="195"/>
      <c r="L1326" s="195"/>
      <c r="M1326" s="195"/>
      <c r="N1326" s="216"/>
      <c r="O1326" s="195"/>
      <c r="P1326" s="195"/>
      <c r="Q1326" s="195"/>
      <c r="R1326" s="195"/>
      <c r="S1326" s="201"/>
    </row>
    <row r="1327" spans="1:19" ht="15" hidden="1" x14ac:dyDescent="0.25">
      <c r="A1327" s="172"/>
      <c r="B1327" s="202" t="s">
        <v>2598</v>
      </c>
      <c r="C1327" s="203" t="s">
        <v>2596</v>
      </c>
      <c r="D1327" s="202" t="s">
        <v>2406</v>
      </c>
      <c r="E1327" s="195"/>
      <c r="F1327" s="204"/>
      <c r="G1327" s="195"/>
      <c r="H1327" s="195"/>
      <c r="I1327" s="214"/>
      <c r="J1327" s="214"/>
      <c r="K1327" s="195"/>
      <c r="L1327" s="195"/>
      <c r="M1327" s="195"/>
      <c r="N1327" s="216"/>
      <c r="O1327" s="195"/>
      <c r="P1327" s="195"/>
      <c r="Q1327" s="195"/>
      <c r="R1327" s="195"/>
      <c r="S1327" s="201"/>
    </row>
    <row r="1328" spans="1:19" ht="15" hidden="1" x14ac:dyDescent="0.25">
      <c r="A1328" s="172"/>
      <c r="B1328" s="202" t="s">
        <v>2599</v>
      </c>
      <c r="C1328" s="203" t="s">
        <v>2596</v>
      </c>
      <c r="D1328" s="202" t="s">
        <v>2406</v>
      </c>
      <c r="E1328" s="195"/>
      <c r="F1328" s="204"/>
      <c r="G1328" s="195"/>
      <c r="H1328" s="195"/>
      <c r="I1328" s="214"/>
      <c r="J1328" s="214"/>
      <c r="K1328" s="195"/>
      <c r="L1328" s="195"/>
      <c r="M1328" s="195"/>
      <c r="N1328" s="216"/>
      <c r="O1328" s="195"/>
      <c r="P1328" s="195"/>
      <c r="Q1328" s="195"/>
      <c r="R1328" s="195"/>
      <c r="S1328" s="201"/>
    </row>
    <row r="1329" spans="1:19" ht="15" hidden="1" x14ac:dyDescent="0.25">
      <c r="A1329" s="172"/>
      <c r="B1329" s="202" t="s">
        <v>2600</v>
      </c>
      <c r="C1329" s="203" t="s">
        <v>2596</v>
      </c>
      <c r="D1329" s="202" t="s">
        <v>2406</v>
      </c>
      <c r="E1329" s="195"/>
      <c r="F1329" s="204"/>
      <c r="G1329" s="195"/>
      <c r="H1329" s="195"/>
      <c r="I1329" s="214"/>
      <c r="J1329" s="214"/>
      <c r="K1329" s="195"/>
      <c r="L1329" s="195"/>
      <c r="M1329" s="195"/>
      <c r="N1329" s="216"/>
      <c r="O1329" s="195"/>
      <c r="P1329" s="195"/>
      <c r="Q1329" s="195"/>
      <c r="R1329" s="195"/>
      <c r="S1329" s="201"/>
    </row>
    <row r="1330" spans="1:19" ht="15" hidden="1" x14ac:dyDescent="0.25">
      <c r="A1330" s="172"/>
      <c r="B1330" s="202" t="s">
        <v>2601</v>
      </c>
      <c r="C1330" s="203" t="s">
        <v>2596</v>
      </c>
      <c r="D1330" s="202" t="s">
        <v>2406</v>
      </c>
      <c r="E1330" s="195"/>
      <c r="F1330" s="204"/>
      <c r="G1330" s="195"/>
      <c r="H1330" s="195"/>
      <c r="I1330" s="214"/>
      <c r="J1330" s="214"/>
      <c r="K1330" s="195"/>
      <c r="L1330" s="195"/>
      <c r="M1330" s="195"/>
      <c r="N1330" s="216"/>
      <c r="O1330" s="195"/>
      <c r="P1330" s="195"/>
      <c r="Q1330" s="195"/>
      <c r="R1330" s="195"/>
      <c r="S1330" s="201"/>
    </row>
    <row r="1331" spans="1:19" ht="15" hidden="1" x14ac:dyDescent="0.25">
      <c r="A1331" s="172"/>
      <c r="B1331" s="202" t="s">
        <v>2602</v>
      </c>
      <c r="C1331" s="203" t="s">
        <v>2596</v>
      </c>
      <c r="D1331" s="202" t="s">
        <v>2406</v>
      </c>
      <c r="E1331" s="195"/>
      <c r="F1331" s="204"/>
      <c r="G1331" s="195"/>
      <c r="H1331" s="195"/>
      <c r="I1331" s="214"/>
      <c r="J1331" s="214"/>
      <c r="K1331" s="195"/>
      <c r="L1331" s="195"/>
      <c r="M1331" s="195"/>
      <c r="N1331" s="216"/>
      <c r="O1331" s="195"/>
      <c r="P1331" s="195"/>
      <c r="Q1331" s="195"/>
      <c r="R1331" s="195"/>
      <c r="S1331" s="201"/>
    </row>
    <row r="1332" spans="1:19" ht="15" hidden="1" x14ac:dyDescent="0.25">
      <c r="A1332" s="172"/>
      <c r="B1332" s="202" t="s">
        <v>2603</v>
      </c>
      <c r="C1332" s="203" t="s">
        <v>2596</v>
      </c>
      <c r="D1332" s="202" t="s">
        <v>2406</v>
      </c>
      <c r="E1332" s="195"/>
      <c r="F1332" s="204"/>
      <c r="G1332" s="195"/>
      <c r="H1332" s="195"/>
      <c r="I1332" s="214"/>
      <c r="J1332" s="214"/>
      <c r="K1332" s="195"/>
      <c r="L1332" s="195"/>
      <c r="M1332" s="195"/>
      <c r="N1332" s="216"/>
      <c r="O1332" s="195"/>
      <c r="P1332" s="195"/>
      <c r="Q1332" s="195"/>
      <c r="R1332" s="195"/>
      <c r="S1332" s="201"/>
    </row>
    <row r="1333" spans="1:19" ht="15" hidden="1" x14ac:dyDescent="0.25">
      <c r="A1333" s="172"/>
      <c r="B1333" s="202" t="s">
        <v>2604</v>
      </c>
      <c r="C1333" s="203" t="s">
        <v>2596</v>
      </c>
      <c r="D1333" s="202" t="s">
        <v>2406</v>
      </c>
      <c r="E1333" s="195"/>
      <c r="F1333" s="204"/>
      <c r="G1333" s="195"/>
      <c r="H1333" s="195"/>
      <c r="I1333" s="214"/>
      <c r="J1333" s="214"/>
      <c r="K1333" s="195"/>
      <c r="L1333" s="195"/>
      <c r="M1333" s="195"/>
      <c r="N1333" s="216"/>
      <c r="O1333" s="195"/>
      <c r="P1333" s="195"/>
      <c r="Q1333" s="195"/>
      <c r="R1333" s="195"/>
      <c r="S1333" s="201"/>
    </row>
    <row r="1334" spans="1:19" ht="15" hidden="1" x14ac:dyDescent="0.25">
      <c r="A1334" s="172"/>
      <c r="B1334" s="202" t="s">
        <v>2605</v>
      </c>
      <c r="C1334" s="203" t="s">
        <v>2606</v>
      </c>
      <c r="D1334" s="202" t="s">
        <v>2406</v>
      </c>
      <c r="E1334" s="195"/>
      <c r="F1334" s="204"/>
      <c r="G1334" s="195"/>
      <c r="H1334" s="195"/>
      <c r="I1334" s="214"/>
      <c r="J1334" s="214"/>
      <c r="K1334" s="195"/>
      <c r="L1334" s="195"/>
      <c r="M1334" s="195"/>
      <c r="N1334" s="216"/>
      <c r="O1334" s="195"/>
      <c r="P1334" s="195"/>
      <c r="Q1334" s="195"/>
      <c r="R1334" s="195"/>
      <c r="S1334" s="201"/>
    </row>
    <row r="1335" spans="1:19" ht="15" hidden="1" x14ac:dyDescent="0.25">
      <c r="A1335" s="172"/>
      <c r="B1335" s="202" t="s">
        <v>2607</v>
      </c>
      <c r="C1335" s="203" t="s">
        <v>2606</v>
      </c>
      <c r="D1335" s="202" t="s">
        <v>2406</v>
      </c>
      <c r="E1335" s="195"/>
      <c r="F1335" s="204"/>
      <c r="G1335" s="195"/>
      <c r="H1335" s="195"/>
      <c r="I1335" s="214"/>
      <c r="J1335" s="214"/>
      <c r="K1335" s="195"/>
      <c r="L1335" s="195"/>
      <c r="M1335" s="195"/>
      <c r="N1335" s="216"/>
      <c r="O1335" s="195"/>
      <c r="P1335" s="195"/>
      <c r="Q1335" s="195"/>
      <c r="R1335" s="195"/>
      <c r="S1335" s="201"/>
    </row>
    <row r="1336" spans="1:19" ht="15" hidden="1" x14ac:dyDescent="0.25">
      <c r="A1336" s="172"/>
      <c r="B1336" s="202" t="s">
        <v>2608</v>
      </c>
      <c r="C1336" s="203" t="s">
        <v>2606</v>
      </c>
      <c r="D1336" s="202" t="s">
        <v>2406</v>
      </c>
      <c r="E1336" s="195"/>
      <c r="F1336" s="204"/>
      <c r="G1336" s="195"/>
      <c r="H1336" s="195"/>
      <c r="I1336" s="214"/>
      <c r="J1336" s="214"/>
      <c r="K1336" s="195"/>
      <c r="L1336" s="195"/>
      <c r="M1336" s="195"/>
      <c r="N1336" s="216"/>
      <c r="O1336" s="195"/>
      <c r="P1336" s="195"/>
      <c r="Q1336" s="195"/>
      <c r="R1336" s="195"/>
      <c r="S1336" s="201"/>
    </row>
    <row r="1337" spans="1:19" ht="15" hidden="1" x14ac:dyDescent="0.25">
      <c r="A1337" s="172"/>
      <c r="B1337" s="202" t="s">
        <v>2609</v>
      </c>
      <c r="C1337" s="203" t="s">
        <v>2606</v>
      </c>
      <c r="D1337" s="202" t="s">
        <v>2406</v>
      </c>
      <c r="E1337" s="195"/>
      <c r="F1337" s="204"/>
      <c r="G1337" s="195"/>
      <c r="H1337" s="195"/>
      <c r="I1337" s="214"/>
      <c r="J1337" s="214"/>
      <c r="K1337" s="195"/>
      <c r="L1337" s="195"/>
      <c r="M1337" s="195"/>
      <c r="N1337" s="216"/>
      <c r="O1337" s="195"/>
      <c r="P1337" s="195"/>
      <c r="Q1337" s="195"/>
      <c r="R1337" s="195"/>
      <c r="S1337" s="201"/>
    </row>
    <row r="1338" spans="1:19" ht="15" hidden="1" x14ac:dyDescent="0.25">
      <c r="A1338" s="172"/>
      <c r="B1338" s="202" t="s">
        <v>2610</v>
      </c>
      <c r="C1338" s="203" t="s">
        <v>2606</v>
      </c>
      <c r="D1338" s="202" t="s">
        <v>2406</v>
      </c>
      <c r="E1338" s="195"/>
      <c r="F1338" s="204"/>
      <c r="G1338" s="195"/>
      <c r="H1338" s="195"/>
      <c r="I1338" s="214"/>
      <c r="J1338" s="214"/>
      <c r="K1338" s="195"/>
      <c r="L1338" s="195"/>
      <c r="M1338" s="195"/>
      <c r="N1338" s="216"/>
      <c r="O1338" s="195"/>
      <c r="P1338" s="195"/>
      <c r="Q1338" s="195"/>
      <c r="R1338" s="195"/>
      <c r="S1338" s="201"/>
    </row>
    <row r="1339" spans="1:19" ht="15" hidden="1" x14ac:dyDescent="0.25">
      <c r="A1339" s="172"/>
      <c r="B1339" s="202" t="s">
        <v>2611</v>
      </c>
      <c r="C1339" s="203" t="s">
        <v>2606</v>
      </c>
      <c r="D1339" s="202" t="s">
        <v>2406</v>
      </c>
      <c r="E1339" s="195"/>
      <c r="F1339" s="204"/>
      <c r="G1339" s="195"/>
      <c r="H1339" s="195"/>
      <c r="I1339" s="214"/>
      <c r="J1339" s="214"/>
      <c r="K1339" s="195"/>
      <c r="L1339" s="195"/>
      <c r="M1339" s="195"/>
      <c r="N1339" s="216"/>
      <c r="O1339" s="195"/>
      <c r="P1339" s="195"/>
      <c r="Q1339" s="195"/>
      <c r="R1339" s="195"/>
      <c r="S1339" s="201"/>
    </row>
    <row r="1340" spans="1:19" ht="15" hidden="1" x14ac:dyDescent="0.25">
      <c r="A1340" s="172"/>
      <c r="B1340" s="202" t="s">
        <v>2612</v>
      </c>
      <c r="C1340" s="203" t="s">
        <v>2606</v>
      </c>
      <c r="D1340" s="202" t="s">
        <v>2406</v>
      </c>
      <c r="E1340" s="195"/>
      <c r="F1340" s="204"/>
      <c r="G1340" s="195"/>
      <c r="H1340" s="195"/>
      <c r="I1340" s="214"/>
      <c r="J1340" s="214"/>
      <c r="K1340" s="195"/>
      <c r="L1340" s="195"/>
      <c r="M1340" s="195"/>
      <c r="N1340" s="216"/>
      <c r="O1340" s="195"/>
      <c r="P1340" s="195"/>
      <c r="Q1340" s="195"/>
      <c r="R1340" s="195"/>
      <c r="S1340" s="201"/>
    </row>
    <row r="1341" spans="1:19" ht="15" hidden="1" x14ac:dyDescent="0.25">
      <c r="A1341" s="172"/>
      <c r="B1341" s="202" t="s">
        <v>2613</v>
      </c>
      <c r="C1341" s="203" t="s">
        <v>2606</v>
      </c>
      <c r="D1341" s="202" t="s">
        <v>2406</v>
      </c>
      <c r="E1341" s="195"/>
      <c r="F1341" s="204"/>
      <c r="G1341" s="195"/>
      <c r="H1341" s="195"/>
      <c r="I1341" s="214"/>
      <c r="J1341" s="214"/>
      <c r="K1341" s="195"/>
      <c r="L1341" s="195"/>
      <c r="M1341" s="195"/>
      <c r="N1341" s="216"/>
      <c r="O1341" s="195"/>
      <c r="P1341" s="195"/>
      <c r="Q1341" s="195"/>
      <c r="R1341" s="195"/>
      <c r="S1341" s="201"/>
    </row>
    <row r="1342" spans="1:19" ht="15" hidden="1" x14ac:dyDescent="0.25">
      <c r="A1342" s="172"/>
      <c r="B1342" s="202" t="s">
        <v>2614</v>
      </c>
      <c r="C1342" s="203" t="s">
        <v>2606</v>
      </c>
      <c r="D1342" s="202" t="s">
        <v>2406</v>
      </c>
      <c r="E1342" s="195"/>
      <c r="F1342" s="204"/>
      <c r="G1342" s="195"/>
      <c r="H1342" s="195"/>
      <c r="I1342" s="214"/>
      <c r="J1342" s="214"/>
      <c r="K1342" s="195"/>
      <c r="L1342" s="195"/>
      <c r="M1342" s="195"/>
      <c r="N1342" s="216"/>
      <c r="O1342" s="195"/>
      <c r="P1342" s="195"/>
      <c r="Q1342" s="195"/>
      <c r="R1342" s="195"/>
      <c r="S1342" s="201"/>
    </row>
    <row r="1343" spans="1:19" ht="15" hidden="1" x14ac:dyDescent="0.25">
      <c r="A1343" s="172"/>
      <c r="B1343" s="202" t="s">
        <v>2615</v>
      </c>
      <c r="C1343" s="203" t="s">
        <v>2606</v>
      </c>
      <c r="D1343" s="202" t="s">
        <v>2406</v>
      </c>
      <c r="E1343" s="195"/>
      <c r="F1343" s="204"/>
      <c r="G1343" s="195"/>
      <c r="H1343" s="195"/>
      <c r="I1343" s="214"/>
      <c r="J1343" s="214"/>
      <c r="K1343" s="195"/>
      <c r="L1343" s="195"/>
      <c r="M1343" s="195"/>
      <c r="N1343" s="216"/>
      <c r="O1343" s="195"/>
      <c r="P1343" s="195"/>
      <c r="Q1343" s="195"/>
      <c r="R1343" s="195"/>
      <c r="S1343" s="201"/>
    </row>
    <row r="1344" spans="1:19" ht="15" hidden="1" x14ac:dyDescent="0.25">
      <c r="A1344" s="172"/>
      <c r="B1344" s="202" t="s">
        <v>2616</v>
      </c>
      <c r="C1344" s="203" t="s">
        <v>2617</v>
      </c>
      <c r="D1344" s="202" t="s">
        <v>2406</v>
      </c>
      <c r="E1344" s="195"/>
      <c r="F1344" s="204"/>
      <c r="G1344" s="195"/>
      <c r="H1344" s="195"/>
      <c r="I1344" s="214"/>
      <c r="J1344" s="214"/>
      <c r="K1344" s="195"/>
      <c r="L1344" s="195"/>
      <c r="M1344" s="195"/>
      <c r="N1344" s="216"/>
      <c r="O1344" s="195"/>
      <c r="P1344" s="195"/>
      <c r="Q1344" s="195"/>
      <c r="R1344" s="195"/>
      <c r="S1344" s="201"/>
    </row>
    <row r="1345" spans="1:19" ht="15" hidden="1" x14ac:dyDescent="0.25">
      <c r="A1345" s="172"/>
      <c r="B1345" s="202" t="s">
        <v>2618</v>
      </c>
      <c r="C1345" s="203" t="s">
        <v>2617</v>
      </c>
      <c r="D1345" s="202" t="s">
        <v>2406</v>
      </c>
      <c r="E1345" s="195"/>
      <c r="F1345" s="204"/>
      <c r="G1345" s="195"/>
      <c r="H1345" s="195"/>
      <c r="I1345" s="214"/>
      <c r="J1345" s="214"/>
      <c r="K1345" s="195"/>
      <c r="L1345" s="195"/>
      <c r="M1345" s="195"/>
      <c r="N1345" s="216"/>
      <c r="O1345" s="195"/>
      <c r="P1345" s="195"/>
      <c r="Q1345" s="195"/>
      <c r="R1345" s="195"/>
      <c r="S1345" s="201"/>
    </row>
    <row r="1346" spans="1:19" ht="15" hidden="1" x14ac:dyDescent="0.25">
      <c r="A1346" s="172"/>
      <c r="B1346" s="202" t="s">
        <v>2619</v>
      </c>
      <c r="C1346" s="203" t="s">
        <v>2617</v>
      </c>
      <c r="D1346" s="202" t="s">
        <v>2406</v>
      </c>
      <c r="E1346" s="195"/>
      <c r="F1346" s="204"/>
      <c r="G1346" s="195"/>
      <c r="H1346" s="195"/>
      <c r="I1346" s="214"/>
      <c r="J1346" s="214"/>
      <c r="K1346" s="195"/>
      <c r="L1346" s="195"/>
      <c r="M1346" s="195"/>
      <c r="N1346" s="216"/>
      <c r="O1346" s="195"/>
      <c r="P1346" s="195"/>
      <c r="Q1346" s="195"/>
      <c r="R1346" s="195"/>
      <c r="S1346" s="201"/>
    </row>
    <row r="1347" spans="1:19" ht="15" hidden="1" x14ac:dyDescent="0.25">
      <c r="A1347" s="172"/>
      <c r="B1347" s="202" t="s">
        <v>2620</v>
      </c>
      <c r="C1347" s="203" t="s">
        <v>2617</v>
      </c>
      <c r="D1347" s="202" t="s">
        <v>2406</v>
      </c>
      <c r="E1347" s="195"/>
      <c r="F1347" s="204"/>
      <c r="G1347" s="195"/>
      <c r="H1347" s="195"/>
      <c r="I1347" s="214"/>
      <c r="J1347" s="214"/>
      <c r="K1347" s="195"/>
      <c r="L1347" s="195"/>
      <c r="M1347" s="195"/>
      <c r="N1347" s="216"/>
      <c r="O1347" s="195"/>
      <c r="P1347" s="195"/>
      <c r="Q1347" s="195"/>
      <c r="R1347" s="195"/>
      <c r="S1347" s="201"/>
    </row>
    <row r="1348" spans="1:19" ht="15" hidden="1" x14ac:dyDescent="0.25">
      <c r="A1348" s="172"/>
      <c r="B1348" s="202" t="s">
        <v>2621</v>
      </c>
      <c r="C1348" s="203" t="s">
        <v>2617</v>
      </c>
      <c r="D1348" s="202" t="s">
        <v>2406</v>
      </c>
      <c r="E1348" s="195"/>
      <c r="F1348" s="204"/>
      <c r="G1348" s="195"/>
      <c r="H1348" s="195"/>
      <c r="I1348" s="214"/>
      <c r="J1348" s="214"/>
      <c r="K1348" s="195"/>
      <c r="L1348" s="195"/>
      <c r="M1348" s="195"/>
      <c r="N1348" s="216"/>
      <c r="O1348" s="195"/>
      <c r="P1348" s="195"/>
      <c r="Q1348" s="195"/>
      <c r="R1348" s="195"/>
      <c r="S1348" s="201"/>
    </row>
    <row r="1349" spans="1:19" ht="15" hidden="1" x14ac:dyDescent="0.25">
      <c r="A1349" s="172"/>
      <c r="B1349" s="202" t="s">
        <v>2622</v>
      </c>
      <c r="C1349" s="203" t="s">
        <v>2617</v>
      </c>
      <c r="D1349" s="202" t="s">
        <v>2406</v>
      </c>
      <c r="E1349" s="195"/>
      <c r="F1349" s="204"/>
      <c r="G1349" s="195"/>
      <c r="H1349" s="195"/>
      <c r="I1349" s="214"/>
      <c r="J1349" s="214"/>
      <c r="K1349" s="195"/>
      <c r="L1349" s="195"/>
      <c r="M1349" s="195"/>
      <c r="N1349" s="216"/>
      <c r="O1349" s="195"/>
      <c r="P1349" s="195"/>
      <c r="Q1349" s="195"/>
      <c r="R1349" s="195"/>
      <c r="S1349" s="201"/>
    </row>
    <row r="1350" spans="1:19" ht="15" hidden="1" x14ac:dyDescent="0.25">
      <c r="A1350" s="172"/>
      <c r="B1350" s="202" t="s">
        <v>2623</v>
      </c>
      <c r="C1350" s="203" t="s">
        <v>2617</v>
      </c>
      <c r="D1350" s="202" t="s">
        <v>2406</v>
      </c>
      <c r="E1350" s="195"/>
      <c r="F1350" s="204"/>
      <c r="G1350" s="195"/>
      <c r="H1350" s="195"/>
      <c r="I1350" s="214"/>
      <c r="J1350" s="214"/>
      <c r="K1350" s="195"/>
      <c r="L1350" s="195"/>
      <c r="M1350" s="195"/>
      <c r="N1350" s="216"/>
      <c r="O1350" s="195"/>
      <c r="P1350" s="195"/>
      <c r="Q1350" s="195"/>
      <c r="R1350" s="195"/>
      <c r="S1350" s="201"/>
    </row>
    <row r="1351" spans="1:19" ht="15" hidden="1" x14ac:dyDescent="0.25">
      <c r="A1351" s="172"/>
      <c r="B1351" s="202" t="s">
        <v>2624</v>
      </c>
      <c r="C1351" s="203" t="s">
        <v>2617</v>
      </c>
      <c r="D1351" s="202" t="s">
        <v>2406</v>
      </c>
      <c r="E1351" s="195"/>
      <c r="F1351" s="204"/>
      <c r="G1351" s="195"/>
      <c r="H1351" s="195"/>
      <c r="I1351" s="214"/>
      <c r="J1351" s="214"/>
      <c r="K1351" s="195"/>
      <c r="L1351" s="195"/>
      <c r="M1351" s="195"/>
      <c r="N1351" s="216"/>
      <c r="O1351" s="195"/>
      <c r="P1351" s="195"/>
      <c r="Q1351" s="195"/>
      <c r="R1351" s="195"/>
      <c r="S1351" s="201"/>
    </row>
    <row r="1352" spans="1:19" ht="15" hidden="1" x14ac:dyDescent="0.25">
      <c r="A1352" s="172"/>
      <c r="B1352" s="202" t="s">
        <v>2625</v>
      </c>
      <c r="C1352" s="203" t="s">
        <v>2617</v>
      </c>
      <c r="D1352" s="202" t="s">
        <v>2406</v>
      </c>
      <c r="E1352" s="195"/>
      <c r="F1352" s="204"/>
      <c r="G1352" s="195"/>
      <c r="H1352" s="195"/>
      <c r="I1352" s="214"/>
      <c r="J1352" s="214"/>
      <c r="K1352" s="195"/>
      <c r="L1352" s="195"/>
      <c r="M1352" s="195"/>
      <c r="N1352" s="216"/>
      <c r="O1352" s="195"/>
      <c r="P1352" s="195"/>
      <c r="Q1352" s="195"/>
      <c r="R1352" s="195"/>
      <c r="S1352" s="201"/>
    </row>
    <row r="1353" spans="1:19" ht="15" hidden="1" x14ac:dyDescent="0.25">
      <c r="A1353" s="172"/>
      <c r="B1353" s="202" t="s">
        <v>2626</v>
      </c>
      <c r="C1353" s="203" t="s">
        <v>2617</v>
      </c>
      <c r="D1353" s="202" t="s">
        <v>2406</v>
      </c>
      <c r="E1353" s="195"/>
      <c r="F1353" s="204"/>
      <c r="G1353" s="195"/>
      <c r="H1353" s="195"/>
      <c r="I1353" s="214"/>
      <c r="J1353" s="214"/>
      <c r="K1353" s="195"/>
      <c r="L1353" s="195"/>
      <c r="M1353" s="195"/>
      <c r="N1353" s="216"/>
      <c r="O1353" s="195"/>
      <c r="P1353" s="195"/>
      <c r="Q1353" s="195"/>
      <c r="R1353" s="195"/>
      <c r="S1353" s="201"/>
    </row>
    <row r="1354" spans="1:19" ht="15" hidden="1" x14ac:dyDescent="0.25">
      <c r="A1354" s="172"/>
      <c r="B1354" s="202" t="s">
        <v>2627</v>
      </c>
      <c r="C1354" s="203" t="s">
        <v>2617</v>
      </c>
      <c r="D1354" s="202" t="s">
        <v>2406</v>
      </c>
      <c r="E1354" s="195"/>
      <c r="F1354" s="204"/>
      <c r="G1354" s="195"/>
      <c r="H1354" s="195"/>
      <c r="I1354" s="214"/>
      <c r="J1354" s="214"/>
      <c r="K1354" s="195"/>
      <c r="L1354" s="195"/>
      <c r="M1354" s="195"/>
      <c r="N1354" s="216"/>
      <c r="O1354" s="195"/>
      <c r="P1354" s="195"/>
      <c r="Q1354" s="195"/>
      <c r="R1354" s="195"/>
      <c r="S1354" s="201"/>
    </row>
    <row r="1355" spans="1:19" ht="15" hidden="1" x14ac:dyDescent="0.25">
      <c r="A1355" s="172"/>
      <c r="B1355" s="202" t="s">
        <v>2628</v>
      </c>
      <c r="C1355" s="203" t="s">
        <v>2617</v>
      </c>
      <c r="D1355" s="202" t="s">
        <v>2406</v>
      </c>
      <c r="E1355" s="195"/>
      <c r="F1355" s="204"/>
      <c r="G1355" s="195"/>
      <c r="H1355" s="195"/>
      <c r="I1355" s="214"/>
      <c r="J1355" s="214"/>
      <c r="K1355" s="195"/>
      <c r="L1355" s="195"/>
      <c r="M1355" s="195"/>
      <c r="N1355" s="216"/>
      <c r="O1355" s="195"/>
      <c r="P1355" s="195"/>
      <c r="Q1355" s="195"/>
      <c r="R1355" s="195"/>
      <c r="S1355" s="201"/>
    </row>
    <row r="1356" spans="1:19" ht="15" hidden="1" x14ac:dyDescent="0.25">
      <c r="A1356" s="172"/>
      <c r="B1356" s="202" t="s">
        <v>2629</v>
      </c>
      <c r="C1356" s="203" t="s">
        <v>2617</v>
      </c>
      <c r="D1356" s="202" t="s">
        <v>2406</v>
      </c>
      <c r="E1356" s="195"/>
      <c r="F1356" s="204"/>
      <c r="G1356" s="195"/>
      <c r="H1356" s="195"/>
      <c r="I1356" s="214"/>
      <c r="J1356" s="214"/>
      <c r="K1356" s="195"/>
      <c r="L1356" s="195"/>
      <c r="M1356" s="195"/>
      <c r="N1356" s="216"/>
      <c r="O1356" s="195"/>
      <c r="P1356" s="195"/>
      <c r="Q1356" s="195"/>
      <c r="R1356" s="195"/>
      <c r="S1356" s="201"/>
    </row>
    <row r="1357" spans="1:19" ht="15" hidden="1" x14ac:dyDescent="0.25">
      <c r="A1357" s="172"/>
      <c r="B1357" s="202" t="s">
        <v>2630</v>
      </c>
      <c r="C1357" s="203" t="s">
        <v>2617</v>
      </c>
      <c r="D1357" s="202" t="s">
        <v>2406</v>
      </c>
      <c r="E1357" s="195"/>
      <c r="F1357" s="204"/>
      <c r="G1357" s="195"/>
      <c r="H1357" s="195"/>
      <c r="I1357" s="214"/>
      <c r="J1357" s="214"/>
      <c r="K1357" s="195"/>
      <c r="L1357" s="195"/>
      <c r="M1357" s="195"/>
      <c r="N1357" s="216"/>
      <c r="O1357" s="195"/>
      <c r="P1357" s="195"/>
      <c r="Q1357" s="195"/>
      <c r="R1357" s="195"/>
      <c r="S1357" s="201"/>
    </row>
    <row r="1358" spans="1:19" ht="15" hidden="1" x14ac:dyDescent="0.25">
      <c r="A1358" s="172"/>
      <c r="B1358" s="202" t="s">
        <v>2631</v>
      </c>
      <c r="C1358" s="203" t="s">
        <v>2617</v>
      </c>
      <c r="D1358" s="202" t="s">
        <v>2406</v>
      </c>
      <c r="E1358" s="195"/>
      <c r="F1358" s="204"/>
      <c r="G1358" s="195"/>
      <c r="H1358" s="195"/>
      <c r="I1358" s="214"/>
      <c r="J1358" s="214"/>
      <c r="K1358" s="195"/>
      <c r="L1358" s="195"/>
      <c r="M1358" s="195"/>
      <c r="N1358" s="216"/>
      <c r="O1358" s="195"/>
      <c r="P1358" s="195"/>
      <c r="Q1358" s="195"/>
      <c r="R1358" s="195"/>
      <c r="S1358" s="201"/>
    </row>
    <row r="1359" spans="1:19" ht="15" hidden="1" x14ac:dyDescent="0.25">
      <c r="A1359" s="172"/>
      <c r="B1359" s="202" t="s">
        <v>2632</v>
      </c>
      <c r="C1359" s="203" t="s">
        <v>2617</v>
      </c>
      <c r="D1359" s="202" t="s">
        <v>2406</v>
      </c>
      <c r="E1359" s="195"/>
      <c r="F1359" s="204"/>
      <c r="G1359" s="195"/>
      <c r="H1359" s="195"/>
      <c r="I1359" s="214"/>
      <c r="J1359" s="214"/>
      <c r="K1359" s="195"/>
      <c r="L1359" s="195"/>
      <c r="M1359" s="195"/>
      <c r="N1359" s="216"/>
      <c r="O1359" s="195"/>
      <c r="P1359" s="195"/>
      <c r="Q1359" s="195"/>
      <c r="R1359" s="195"/>
      <c r="S1359" s="201"/>
    </row>
    <row r="1360" spans="1:19" ht="15" hidden="1" x14ac:dyDescent="0.25">
      <c r="A1360" s="172"/>
      <c r="B1360" s="202" t="s">
        <v>2633</v>
      </c>
      <c r="C1360" s="203" t="s">
        <v>2617</v>
      </c>
      <c r="D1360" s="202" t="s">
        <v>2406</v>
      </c>
      <c r="E1360" s="195"/>
      <c r="F1360" s="204"/>
      <c r="G1360" s="195"/>
      <c r="H1360" s="195"/>
      <c r="I1360" s="214"/>
      <c r="J1360" s="214"/>
      <c r="K1360" s="195"/>
      <c r="L1360" s="195"/>
      <c r="M1360" s="195"/>
      <c r="N1360" s="216"/>
      <c r="O1360" s="195"/>
      <c r="P1360" s="195"/>
      <c r="Q1360" s="195"/>
      <c r="R1360" s="195"/>
      <c r="S1360" s="201"/>
    </row>
    <row r="1361" spans="1:19" ht="15" hidden="1" x14ac:dyDescent="0.25">
      <c r="A1361" s="172"/>
      <c r="B1361" s="202" t="s">
        <v>2634</v>
      </c>
      <c r="C1361" s="203" t="s">
        <v>2617</v>
      </c>
      <c r="D1361" s="202" t="s">
        <v>2406</v>
      </c>
      <c r="E1361" s="195"/>
      <c r="F1361" s="204"/>
      <c r="G1361" s="195"/>
      <c r="H1361" s="195"/>
      <c r="I1361" s="214"/>
      <c r="J1361" s="214"/>
      <c r="K1361" s="195"/>
      <c r="L1361" s="195"/>
      <c r="M1361" s="195"/>
      <c r="N1361" s="216"/>
      <c r="O1361" s="195"/>
      <c r="P1361" s="195"/>
      <c r="Q1361" s="195"/>
      <c r="R1361" s="195"/>
      <c r="S1361" s="201"/>
    </row>
    <row r="1362" spans="1:19" ht="15" hidden="1" x14ac:dyDescent="0.25">
      <c r="A1362" s="172"/>
      <c r="B1362" s="202" t="s">
        <v>2635</v>
      </c>
      <c r="C1362" s="203" t="s">
        <v>2617</v>
      </c>
      <c r="D1362" s="202" t="s">
        <v>2406</v>
      </c>
      <c r="E1362" s="195"/>
      <c r="F1362" s="204"/>
      <c r="G1362" s="195"/>
      <c r="H1362" s="195"/>
      <c r="I1362" s="214"/>
      <c r="J1362" s="214"/>
      <c r="K1362" s="195"/>
      <c r="L1362" s="195"/>
      <c r="M1362" s="195"/>
      <c r="N1362" s="216"/>
      <c r="O1362" s="195"/>
      <c r="P1362" s="195"/>
      <c r="Q1362" s="195"/>
      <c r="R1362" s="195"/>
      <c r="S1362" s="201"/>
    </row>
    <row r="1363" spans="1:19" ht="15" hidden="1" x14ac:dyDescent="0.25">
      <c r="A1363" s="172"/>
      <c r="B1363" s="202" t="s">
        <v>2636</v>
      </c>
      <c r="C1363" s="203" t="s">
        <v>2637</v>
      </c>
      <c r="D1363" s="202" t="s">
        <v>2406</v>
      </c>
      <c r="E1363" s="195"/>
      <c r="F1363" s="204"/>
      <c r="G1363" s="195"/>
      <c r="H1363" s="195"/>
      <c r="I1363" s="214"/>
      <c r="J1363" s="214"/>
      <c r="K1363" s="195"/>
      <c r="L1363" s="195"/>
      <c r="M1363" s="195"/>
      <c r="N1363" s="216"/>
      <c r="O1363" s="195"/>
      <c r="P1363" s="195"/>
      <c r="Q1363" s="195"/>
      <c r="R1363" s="195"/>
      <c r="S1363" s="201"/>
    </row>
    <row r="1364" spans="1:19" ht="15" hidden="1" x14ac:dyDescent="0.25">
      <c r="A1364" s="172"/>
      <c r="B1364" s="202" t="s">
        <v>2638</v>
      </c>
      <c r="C1364" s="203" t="s">
        <v>2639</v>
      </c>
      <c r="D1364" s="202" t="s">
        <v>2406</v>
      </c>
      <c r="E1364" s="195"/>
      <c r="F1364" s="204"/>
      <c r="G1364" s="195"/>
      <c r="H1364" s="195"/>
      <c r="I1364" s="214"/>
      <c r="J1364" s="214"/>
      <c r="K1364" s="195"/>
      <c r="L1364" s="195"/>
      <c r="M1364" s="195"/>
      <c r="N1364" s="216"/>
      <c r="O1364" s="195"/>
      <c r="P1364" s="195"/>
      <c r="Q1364" s="195"/>
      <c r="R1364" s="195"/>
      <c r="S1364" s="201"/>
    </row>
    <row r="1365" spans="1:19" ht="15" hidden="1" x14ac:dyDescent="0.25">
      <c r="A1365" s="172"/>
      <c r="B1365" s="202" t="s">
        <v>2640</v>
      </c>
      <c r="C1365" s="203" t="s">
        <v>2639</v>
      </c>
      <c r="D1365" s="202" t="s">
        <v>2406</v>
      </c>
      <c r="E1365" s="195"/>
      <c r="F1365" s="204"/>
      <c r="G1365" s="195"/>
      <c r="H1365" s="195"/>
      <c r="I1365" s="214"/>
      <c r="J1365" s="214"/>
      <c r="K1365" s="195"/>
      <c r="L1365" s="195"/>
      <c r="M1365" s="195"/>
      <c r="N1365" s="216"/>
      <c r="O1365" s="195"/>
      <c r="P1365" s="195"/>
      <c r="Q1365" s="195"/>
      <c r="R1365" s="195"/>
      <c r="S1365" s="201"/>
    </row>
    <row r="1366" spans="1:19" ht="15" hidden="1" x14ac:dyDescent="0.25">
      <c r="A1366" s="172"/>
      <c r="B1366" s="202" t="s">
        <v>2641</v>
      </c>
      <c r="C1366" s="203" t="s">
        <v>2637</v>
      </c>
      <c r="D1366" s="202" t="s">
        <v>2406</v>
      </c>
      <c r="E1366" s="195"/>
      <c r="F1366" s="204"/>
      <c r="G1366" s="195"/>
      <c r="H1366" s="195"/>
      <c r="I1366" s="214"/>
      <c r="J1366" s="214"/>
      <c r="K1366" s="195"/>
      <c r="L1366" s="195"/>
      <c r="M1366" s="195"/>
      <c r="N1366" s="216"/>
      <c r="O1366" s="195"/>
      <c r="P1366" s="195"/>
      <c r="Q1366" s="195"/>
      <c r="R1366" s="195"/>
      <c r="S1366" s="201"/>
    </row>
    <row r="1367" spans="1:19" ht="15" hidden="1" x14ac:dyDescent="0.25">
      <c r="A1367" s="172"/>
      <c r="B1367" s="202" t="s">
        <v>2642</v>
      </c>
      <c r="C1367" s="203" t="s">
        <v>2639</v>
      </c>
      <c r="D1367" s="202" t="s">
        <v>2406</v>
      </c>
      <c r="E1367" s="195"/>
      <c r="F1367" s="204"/>
      <c r="G1367" s="195"/>
      <c r="H1367" s="195"/>
      <c r="I1367" s="214"/>
      <c r="J1367" s="214"/>
      <c r="K1367" s="195"/>
      <c r="L1367" s="195"/>
      <c r="M1367" s="195"/>
      <c r="N1367" s="216"/>
      <c r="O1367" s="195"/>
      <c r="P1367" s="195"/>
      <c r="Q1367" s="195"/>
      <c r="R1367" s="195"/>
      <c r="S1367" s="201"/>
    </row>
    <row r="1368" spans="1:19" ht="15" hidden="1" x14ac:dyDescent="0.25">
      <c r="A1368" s="172"/>
      <c r="B1368" s="202" t="s">
        <v>2643</v>
      </c>
      <c r="C1368" s="203" t="s">
        <v>2637</v>
      </c>
      <c r="D1368" s="202" t="s">
        <v>2406</v>
      </c>
      <c r="E1368" s="195"/>
      <c r="F1368" s="204"/>
      <c r="G1368" s="195"/>
      <c r="H1368" s="195"/>
      <c r="I1368" s="214"/>
      <c r="J1368" s="214"/>
      <c r="K1368" s="195"/>
      <c r="L1368" s="195"/>
      <c r="M1368" s="195"/>
      <c r="N1368" s="216"/>
      <c r="O1368" s="195"/>
      <c r="P1368" s="195"/>
      <c r="Q1368" s="195"/>
      <c r="R1368" s="195"/>
      <c r="S1368" s="201"/>
    </row>
    <row r="1369" spans="1:19" ht="15" hidden="1" x14ac:dyDescent="0.25">
      <c r="A1369" s="172"/>
      <c r="B1369" s="202" t="s">
        <v>2644</v>
      </c>
      <c r="C1369" s="203" t="s">
        <v>2637</v>
      </c>
      <c r="D1369" s="202" t="s">
        <v>2406</v>
      </c>
      <c r="E1369" s="195"/>
      <c r="F1369" s="204"/>
      <c r="G1369" s="195"/>
      <c r="H1369" s="195"/>
      <c r="I1369" s="214"/>
      <c r="J1369" s="214"/>
      <c r="K1369" s="195"/>
      <c r="L1369" s="195"/>
      <c r="M1369" s="195"/>
      <c r="N1369" s="216"/>
      <c r="O1369" s="195"/>
      <c r="P1369" s="195"/>
      <c r="Q1369" s="195"/>
      <c r="R1369" s="195"/>
      <c r="S1369" s="201"/>
    </row>
    <row r="1370" spans="1:19" ht="15" hidden="1" x14ac:dyDescent="0.25">
      <c r="A1370" s="172"/>
      <c r="B1370" s="202" t="s">
        <v>2645</v>
      </c>
      <c r="C1370" s="203" t="s">
        <v>2637</v>
      </c>
      <c r="D1370" s="202" t="s">
        <v>2406</v>
      </c>
      <c r="E1370" s="195"/>
      <c r="F1370" s="204"/>
      <c r="G1370" s="195"/>
      <c r="H1370" s="195"/>
      <c r="I1370" s="214"/>
      <c r="J1370" s="214"/>
      <c r="K1370" s="195"/>
      <c r="L1370" s="195"/>
      <c r="M1370" s="195"/>
      <c r="N1370" s="216"/>
      <c r="O1370" s="195"/>
      <c r="P1370" s="195"/>
      <c r="Q1370" s="195"/>
      <c r="R1370" s="195"/>
      <c r="S1370" s="201"/>
    </row>
    <row r="1371" spans="1:19" ht="15" hidden="1" x14ac:dyDescent="0.25">
      <c r="A1371" s="172"/>
      <c r="B1371" s="202" t="s">
        <v>2646</v>
      </c>
      <c r="C1371" s="203" t="s">
        <v>2647</v>
      </c>
      <c r="D1371" s="202" t="s">
        <v>2406</v>
      </c>
      <c r="E1371" s="195"/>
      <c r="F1371" s="204"/>
      <c r="G1371" s="195"/>
      <c r="H1371" s="195"/>
      <c r="I1371" s="214"/>
      <c r="J1371" s="214"/>
      <c r="K1371" s="195"/>
      <c r="L1371" s="195"/>
      <c r="M1371" s="195"/>
      <c r="N1371" s="216"/>
      <c r="O1371" s="195"/>
      <c r="P1371" s="195"/>
      <c r="Q1371" s="195"/>
      <c r="R1371" s="195"/>
      <c r="S1371" s="201"/>
    </row>
    <row r="1372" spans="1:19" ht="15" hidden="1" x14ac:dyDescent="0.25">
      <c r="A1372" s="172"/>
      <c r="B1372" s="202" t="s">
        <v>2648</v>
      </c>
      <c r="C1372" s="203" t="s">
        <v>2649</v>
      </c>
      <c r="D1372" s="202" t="s">
        <v>2406</v>
      </c>
      <c r="E1372" s="195"/>
      <c r="F1372" s="204"/>
      <c r="G1372" s="195"/>
      <c r="H1372" s="195"/>
      <c r="I1372" s="214"/>
      <c r="J1372" s="214"/>
      <c r="K1372" s="195"/>
      <c r="L1372" s="195"/>
      <c r="M1372" s="195"/>
      <c r="N1372" s="216"/>
      <c r="O1372" s="195"/>
      <c r="P1372" s="195"/>
      <c r="Q1372" s="195"/>
      <c r="R1372" s="195"/>
      <c r="S1372" s="201"/>
    </row>
    <row r="1373" spans="1:19" ht="15" hidden="1" x14ac:dyDescent="0.25">
      <c r="A1373" s="172"/>
      <c r="B1373" s="202" t="s">
        <v>2650</v>
      </c>
      <c r="C1373" s="203" t="s">
        <v>2649</v>
      </c>
      <c r="D1373" s="202" t="s">
        <v>2406</v>
      </c>
      <c r="E1373" s="195"/>
      <c r="F1373" s="204"/>
      <c r="G1373" s="195"/>
      <c r="H1373" s="195"/>
      <c r="I1373" s="214"/>
      <c r="J1373" s="214"/>
      <c r="K1373" s="195"/>
      <c r="L1373" s="195"/>
      <c r="M1373" s="195"/>
      <c r="N1373" s="216"/>
      <c r="O1373" s="195"/>
      <c r="P1373" s="195"/>
      <c r="Q1373" s="195"/>
      <c r="R1373" s="195"/>
      <c r="S1373" s="201"/>
    </row>
    <row r="1374" spans="1:19" ht="15" hidden="1" x14ac:dyDescent="0.25">
      <c r="A1374" s="172"/>
      <c r="B1374" s="202" t="s">
        <v>2651</v>
      </c>
      <c r="C1374" s="203" t="s">
        <v>2652</v>
      </c>
      <c r="D1374" s="202" t="s">
        <v>2406</v>
      </c>
      <c r="E1374" s="195"/>
      <c r="F1374" s="204"/>
      <c r="G1374" s="195"/>
      <c r="H1374" s="195"/>
      <c r="I1374" s="214"/>
      <c r="J1374" s="214"/>
      <c r="K1374" s="195"/>
      <c r="L1374" s="195"/>
      <c r="M1374" s="195"/>
      <c r="N1374" s="216"/>
      <c r="O1374" s="195"/>
      <c r="P1374" s="195"/>
      <c r="Q1374" s="195"/>
      <c r="R1374" s="195"/>
      <c r="S1374" s="201"/>
    </row>
    <row r="1375" spans="1:19" ht="15" hidden="1" x14ac:dyDescent="0.25">
      <c r="A1375" s="172"/>
      <c r="B1375" s="202" t="s">
        <v>2653</v>
      </c>
      <c r="C1375" s="203" t="s">
        <v>2647</v>
      </c>
      <c r="D1375" s="202" t="s">
        <v>2406</v>
      </c>
      <c r="E1375" s="195"/>
      <c r="F1375" s="204"/>
      <c r="G1375" s="195"/>
      <c r="H1375" s="195"/>
      <c r="I1375" s="214"/>
      <c r="J1375" s="214"/>
      <c r="K1375" s="195"/>
      <c r="L1375" s="195"/>
      <c r="M1375" s="195"/>
      <c r="N1375" s="216"/>
      <c r="O1375" s="195"/>
      <c r="P1375" s="195"/>
      <c r="Q1375" s="195"/>
      <c r="R1375" s="195"/>
      <c r="S1375" s="201"/>
    </row>
    <row r="1376" spans="1:19" ht="15" hidden="1" x14ac:dyDescent="0.25">
      <c r="A1376" s="172"/>
      <c r="B1376" s="202" t="s">
        <v>2654</v>
      </c>
      <c r="C1376" s="203" t="s">
        <v>2652</v>
      </c>
      <c r="D1376" s="202" t="s">
        <v>2406</v>
      </c>
      <c r="E1376" s="195"/>
      <c r="F1376" s="204"/>
      <c r="G1376" s="195"/>
      <c r="H1376" s="195"/>
      <c r="I1376" s="214"/>
      <c r="J1376" s="214"/>
      <c r="K1376" s="195"/>
      <c r="L1376" s="195"/>
      <c r="M1376" s="195"/>
      <c r="N1376" s="216"/>
      <c r="O1376" s="195"/>
      <c r="P1376" s="195"/>
      <c r="Q1376" s="195"/>
      <c r="R1376" s="195"/>
      <c r="S1376" s="201"/>
    </row>
    <row r="1377" spans="1:19" ht="15" hidden="1" x14ac:dyDescent="0.25">
      <c r="A1377" s="172"/>
      <c r="B1377" s="202" t="s">
        <v>2655</v>
      </c>
      <c r="C1377" s="203" t="s">
        <v>2649</v>
      </c>
      <c r="D1377" s="202" t="s">
        <v>2406</v>
      </c>
      <c r="E1377" s="195"/>
      <c r="F1377" s="204"/>
      <c r="G1377" s="195"/>
      <c r="H1377" s="195"/>
      <c r="I1377" s="214"/>
      <c r="J1377" s="214"/>
      <c r="K1377" s="195"/>
      <c r="L1377" s="195"/>
      <c r="M1377" s="195"/>
      <c r="N1377" s="216"/>
      <c r="O1377" s="195"/>
      <c r="P1377" s="195"/>
      <c r="Q1377" s="195"/>
      <c r="R1377" s="195"/>
      <c r="S1377" s="201"/>
    </row>
    <row r="1378" spans="1:19" ht="15" hidden="1" x14ac:dyDescent="0.25">
      <c r="A1378" s="172"/>
      <c r="B1378" s="202" t="s">
        <v>2656</v>
      </c>
      <c r="C1378" s="203" t="s">
        <v>2649</v>
      </c>
      <c r="D1378" s="202" t="s">
        <v>2406</v>
      </c>
      <c r="E1378" s="195"/>
      <c r="F1378" s="204"/>
      <c r="G1378" s="195"/>
      <c r="H1378" s="195"/>
      <c r="I1378" s="214"/>
      <c r="J1378" s="214"/>
      <c r="K1378" s="195"/>
      <c r="L1378" s="195"/>
      <c r="M1378" s="195"/>
      <c r="N1378" s="216"/>
      <c r="O1378" s="195"/>
      <c r="P1378" s="195"/>
      <c r="Q1378" s="195"/>
      <c r="R1378" s="195"/>
      <c r="S1378" s="201"/>
    </row>
    <row r="1379" spans="1:19" ht="15" hidden="1" x14ac:dyDescent="0.25">
      <c r="A1379" s="172"/>
      <c r="B1379" s="202" t="s">
        <v>2657</v>
      </c>
      <c r="C1379" s="203" t="s">
        <v>2649</v>
      </c>
      <c r="D1379" s="202" t="s">
        <v>2406</v>
      </c>
      <c r="E1379" s="195"/>
      <c r="F1379" s="204"/>
      <c r="G1379" s="195"/>
      <c r="H1379" s="195"/>
      <c r="I1379" s="214"/>
      <c r="J1379" s="214"/>
      <c r="K1379" s="195"/>
      <c r="L1379" s="195"/>
      <c r="M1379" s="195"/>
      <c r="N1379" s="216"/>
      <c r="O1379" s="195"/>
      <c r="P1379" s="195"/>
      <c r="Q1379" s="195"/>
      <c r="R1379" s="195"/>
      <c r="S1379" s="201"/>
    </row>
    <row r="1380" spans="1:19" ht="15" hidden="1" x14ac:dyDescent="0.25">
      <c r="A1380" s="172"/>
      <c r="B1380" s="202" t="s">
        <v>2658</v>
      </c>
      <c r="C1380" s="203" t="s">
        <v>2649</v>
      </c>
      <c r="D1380" s="202" t="s">
        <v>2406</v>
      </c>
      <c r="E1380" s="195"/>
      <c r="F1380" s="204"/>
      <c r="G1380" s="195"/>
      <c r="H1380" s="195"/>
      <c r="I1380" s="214"/>
      <c r="J1380" s="214"/>
      <c r="K1380" s="195"/>
      <c r="L1380" s="195"/>
      <c r="M1380" s="195"/>
      <c r="N1380" s="216"/>
      <c r="O1380" s="195"/>
      <c r="P1380" s="195"/>
      <c r="Q1380" s="195"/>
      <c r="R1380" s="195"/>
      <c r="S1380" s="201"/>
    </row>
    <row r="1381" spans="1:19" ht="15" hidden="1" x14ac:dyDescent="0.25">
      <c r="A1381" s="172"/>
      <c r="B1381" s="202" t="s">
        <v>2659</v>
      </c>
      <c r="C1381" s="203" t="s">
        <v>2660</v>
      </c>
      <c r="D1381" s="202" t="s">
        <v>2406</v>
      </c>
      <c r="E1381" s="195"/>
      <c r="F1381" s="204"/>
      <c r="G1381" s="195"/>
      <c r="H1381" s="195"/>
      <c r="I1381" s="214"/>
      <c r="J1381" s="214"/>
      <c r="K1381" s="195"/>
      <c r="L1381" s="195"/>
      <c r="M1381" s="195"/>
      <c r="N1381" s="216"/>
      <c r="O1381" s="195"/>
      <c r="P1381" s="195"/>
      <c r="Q1381" s="195"/>
      <c r="R1381" s="195"/>
      <c r="S1381" s="201"/>
    </row>
    <row r="1382" spans="1:19" ht="15" hidden="1" x14ac:dyDescent="0.25">
      <c r="A1382" s="172"/>
      <c r="B1382" s="202" t="s">
        <v>2661</v>
      </c>
      <c r="C1382" s="203" t="s">
        <v>2649</v>
      </c>
      <c r="D1382" s="202" t="s">
        <v>2406</v>
      </c>
      <c r="E1382" s="195"/>
      <c r="F1382" s="204"/>
      <c r="G1382" s="195"/>
      <c r="H1382" s="195"/>
      <c r="I1382" s="214"/>
      <c r="J1382" s="214"/>
      <c r="K1382" s="195"/>
      <c r="L1382" s="195"/>
      <c r="M1382" s="195"/>
      <c r="N1382" s="216"/>
      <c r="O1382" s="195"/>
      <c r="P1382" s="195"/>
      <c r="Q1382" s="195"/>
      <c r="R1382" s="195"/>
      <c r="S1382" s="201"/>
    </row>
    <row r="1383" spans="1:19" ht="15" hidden="1" x14ac:dyDescent="0.25">
      <c r="A1383" s="172"/>
      <c r="B1383" s="202" t="s">
        <v>2662</v>
      </c>
      <c r="C1383" s="203" t="s">
        <v>2663</v>
      </c>
      <c r="D1383" s="202" t="s">
        <v>2406</v>
      </c>
      <c r="E1383" s="195"/>
      <c r="F1383" s="204"/>
      <c r="G1383" s="195"/>
      <c r="H1383" s="195"/>
      <c r="I1383" s="214"/>
      <c r="J1383" s="214"/>
      <c r="K1383" s="195"/>
      <c r="L1383" s="195"/>
      <c r="M1383" s="195"/>
      <c r="N1383" s="216"/>
      <c r="O1383" s="195"/>
      <c r="P1383" s="195"/>
      <c r="Q1383" s="195"/>
      <c r="R1383" s="195"/>
      <c r="S1383" s="201"/>
    </row>
    <row r="1384" spans="1:19" ht="15" hidden="1" x14ac:dyDescent="0.25">
      <c r="A1384" s="172"/>
      <c r="B1384" s="202" t="s">
        <v>2664</v>
      </c>
      <c r="C1384" s="203" t="s">
        <v>2663</v>
      </c>
      <c r="D1384" s="202" t="s">
        <v>2406</v>
      </c>
      <c r="E1384" s="195"/>
      <c r="F1384" s="204"/>
      <c r="G1384" s="195"/>
      <c r="H1384" s="195"/>
      <c r="I1384" s="214"/>
      <c r="J1384" s="214"/>
      <c r="K1384" s="195"/>
      <c r="L1384" s="195"/>
      <c r="M1384" s="195"/>
      <c r="N1384" s="216"/>
      <c r="O1384" s="195"/>
      <c r="P1384" s="195"/>
      <c r="Q1384" s="195"/>
      <c r="R1384" s="195"/>
      <c r="S1384" s="201"/>
    </row>
    <row r="1385" spans="1:19" ht="15" hidden="1" x14ac:dyDescent="0.25">
      <c r="A1385" s="172"/>
      <c r="B1385" s="202" t="s">
        <v>2665</v>
      </c>
      <c r="C1385" s="203" t="s">
        <v>2663</v>
      </c>
      <c r="D1385" s="202" t="s">
        <v>2406</v>
      </c>
      <c r="E1385" s="195"/>
      <c r="F1385" s="204"/>
      <c r="G1385" s="195"/>
      <c r="H1385" s="195"/>
      <c r="I1385" s="214"/>
      <c r="J1385" s="214"/>
      <c r="K1385" s="195"/>
      <c r="L1385" s="195"/>
      <c r="M1385" s="195"/>
      <c r="N1385" s="216"/>
      <c r="O1385" s="195"/>
      <c r="P1385" s="195"/>
      <c r="Q1385" s="195"/>
      <c r="R1385" s="195"/>
      <c r="S1385" s="201"/>
    </row>
    <row r="1386" spans="1:19" ht="15" hidden="1" x14ac:dyDescent="0.25">
      <c r="A1386" s="172"/>
      <c r="B1386" s="202" t="s">
        <v>2666</v>
      </c>
      <c r="C1386" s="203" t="s">
        <v>2663</v>
      </c>
      <c r="D1386" s="202" t="s">
        <v>2406</v>
      </c>
      <c r="E1386" s="195"/>
      <c r="F1386" s="204"/>
      <c r="G1386" s="195"/>
      <c r="H1386" s="195"/>
      <c r="I1386" s="214"/>
      <c r="J1386" s="214"/>
      <c r="K1386" s="195"/>
      <c r="L1386" s="195"/>
      <c r="M1386" s="195"/>
      <c r="N1386" s="216"/>
      <c r="O1386" s="195"/>
      <c r="P1386" s="195"/>
      <c r="Q1386" s="195"/>
      <c r="R1386" s="195"/>
      <c r="S1386" s="201"/>
    </row>
    <row r="1387" spans="1:19" ht="15" hidden="1" x14ac:dyDescent="0.25">
      <c r="A1387" s="172"/>
      <c r="B1387" s="202" t="s">
        <v>2667</v>
      </c>
      <c r="C1387" s="203" t="s">
        <v>2663</v>
      </c>
      <c r="D1387" s="202" t="s">
        <v>2406</v>
      </c>
      <c r="E1387" s="195"/>
      <c r="F1387" s="204"/>
      <c r="G1387" s="195"/>
      <c r="H1387" s="195"/>
      <c r="I1387" s="214"/>
      <c r="J1387" s="214"/>
      <c r="K1387" s="195"/>
      <c r="L1387" s="195"/>
      <c r="M1387" s="195"/>
      <c r="N1387" s="216"/>
      <c r="O1387" s="195"/>
      <c r="P1387" s="195"/>
      <c r="Q1387" s="195"/>
      <c r="R1387" s="195"/>
      <c r="S1387" s="201"/>
    </row>
    <row r="1388" spans="1:19" ht="15" hidden="1" x14ac:dyDescent="0.25">
      <c r="A1388" s="172"/>
      <c r="B1388" s="202" t="s">
        <v>2668</v>
      </c>
      <c r="C1388" s="203" t="s">
        <v>2663</v>
      </c>
      <c r="D1388" s="202" t="s">
        <v>2406</v>
      </c>
      <c r="E1388" s="195"/>
      <c r="F1388" s="204"/>
      <c r="G1388" s="195"/>
      <c r="H1388" s="195"/>
      <c r="I1388" s="214"/>
      <c r="J1388" s="214"/>
      <c r="K1388" s="195"/>
      <c r="L1388" s="195"/>
      <c r="M1388" s="195"/>
      <c r="N1388" s="216"/>
      <c r="O1388" s="195"/>
      <c r="P1388" s="195"/>
      <c r="Q1388" s="195"/>
      <c r="R1388" s="195"/>
      <c r="S1388" s="201"/>
    </row>
    <row r="1389" spans="1:19" ht="15" hidden="1" x14ac:dyDescent="0.25">
      <c r="A1389" s="172"/>
      <c r="B1389" s="202" t="s">
        <v>2669</v>
      </c>
      <c r="C1389" s="203" t="s">
        <v>2663</v>
      </c>
      <c r="D1389" s="202" t="s">
        <v>2406</v>
      </c>
      <c r="E1389" s="195"/>
      <c r="F1389" s="204"/>
      <c r="G1389" s="195"/>
      <c r="H1389" s="195"/>
      <c r="I1389" s="214"/>
      <c r="J1389" s="214"/>
      <c r="K1389" s="195"/>
      <c r="L1389" s="195"/>
      <c r="M1389" s="195"/>
      <c r="N1389" s="216"/>
      <c r="O1389" s="195"/>
      <c r="P1389" s="195"/>
      <c r="Q1389" s="195"/>
      <c r="R1389" s="195"/>
      <c r="S1389" s="201"/>
    </row>
    <row r="1390" spans="1:19" ht="15" hidden="1" x14ac:dyDescent="0.25">
      <c r="A1390" s="172"/>
      <c r="B1390" s="202" t="s">
        <v>2670</v>
      </c>
      <c r="C1390" s="203" t="s">
        <v>2663</v>
      </c>
      <c r="D1390" s="202" t="s">
        <v>2406</v>
      </c>
      <c r="E1390" s="195"/>
      <c r="F1390" s="204"/>
      <c r="G1390" s="195"/>
      <c r="H1390" s="195"/>
      <c r="I1390" s="214"/>
      <c r="J1390" s="214"/>
      <c r="K1390" s="195"/>
      <c r="L1390" s="195"/>
      <c r="M1390" s="195"/>
      <c r="N1390" s="216"/>
      <c r="O1390" s="195"/>
      <c r="P1390" s="195"/>
      <c r="Q1390" s="195"/>
      <c r="R1390" s="195"/>
      <c r="S1390" s="201"/>
    </row>
    <row r="1391" spans="1:19" ht="15" hidden="1" x14ac:dyDescent="0.25">
      <c r="A1391" s="172"/>
      <c r="B1391" s="202" t="s">
        <v>2671</v>
      </c>
      <c r="C1391" s="203" t="s">
        <v>2663</v>
      </c>
      <c r="D1391" s="202" t="s">
        <v>2406</v>
      </c>
      <c r="E1391" s="195"/>
      <c r="F1391" s="204"/>
      <c r="G1391" s="195"/>
      <c r="H1391" s="195"/>
      <c r="I1391" s="214"/>
      <c r="J1391" s="214"/>
      <c r="K1391" s="195"/>
      <c r="L1391" s="195"/>
      <c r="M1391" s="195"/>
      <c r="N1391" s="216"/>
      <c r="O1391" s="195"/>
      <c r="P1391" s="195"/>
      <c r="Q1391" s="195"/>
      <c r="R1391" s="195"/>
      <c r="S1391" s="201"/>
    </row>
    <row r="1392" spans="1:19" ht="15" hidden="1" x14ac:dyDescent="0.25">
      <c r="A1392" s="172"/>
      <c r="B1392" s="202" t="s">
        <v>2672</v>
      </c>
      <c r="C1392" s="203" t="s">
        <v>2663</v>
      </c>
      <c r="D1392" s="202" t="s">
        <v>2406</v>
      </c>
      <c r="E1392" s="195"/>
      <c r="F1392" s="204"/>
      <c r="G1392" s="195"/>
      <c r="H1392" s="195"/>
      <c r="I1392" s="214"/>
      <c r="J1392" s="214"/>
      <c r="K1392" s="195"/>
      <c r="L1392" s="195"/>
      <c r="M1392" s="195"/>
      <c r="N1392" s="216"/>
      <c r="O1392" s="195"/>
      <c r="P1392" s="195"/>
      <c r="Q1392" s="195"/>
      <c r="R1392" s="195"/>
      <c r="S1392" s="201"/>
    </row>
    <row r="1393" spans="1:19" ht="15" hidden="1" x14ac:dyDescent="0.25">
      <c r="A1393" s="172"/>
      <c r="B1393" s="202" t="s">
        <v>2673</v>
      </c>
      <c r="C1393" s="203" t="s">
        <v>2663</v>
      </c>
      <c r="D1393" s="202" t="s">
        <v>2406</v>
      </c>
      <c r="E1393" s="195"/>
      <c r="F1393" s="204"/>
      <c r="G1393" s="195"/>
      <c r="H1393" s="195"/>
      <c r="I1393" s="214"/>
      <c r="J1393" s="214"/>
      <c r="K1393" s="195"/>
      <c r="L1393" s="195"/>
      <c r="M1393" s="195"/>
      <c r="N1393" s="216"/>
      <c r="O1393" s="195"/>
      <c r="P1393" s="195"/>
      <c r="Q1393" s="195"/>
      <c r="R1393" s="195"/>
      <c r="S1393" s="201"/>
    </row>
    <row r="1394" spans="1:19" ht="15" hidden="1" x14ac:dyDescent="0.25">
      <c r="A1394" s="172"/>
      <c r="B1394" s="202" t="s">
        <v>2674</v>
      </c>
      <c r="C1394" s="203" t="s">
        <v>2675</v>
      </c>
      <c r="D1394" s="202" t="s">
        <v>2406</v>
      </c>
      <c r="E1394" s="195"/>
      <c r="F1394" s="204"/>
      <c r="G1394" s="195"/>
      <c r="H1394" s="195"/>
      <c r="I1394" s="214"/>
      <c r="J1394" s="214"/>
      <c r="K1394" s="195"/>
      <c r="L1394" s="195"/>
      <c r="M1394" s="195"/>
      <c r="N1394" s="216"/>
      <c r="O1394" s="195"/>
      <c r="P1394" s="195"/>
      <c r="Q1394" s="195"/>
      <c r="R1394" s="195"/>
      <c r="S1394" s="201"/>
    </row>
    <row r="1395" spans="1:19" ht="15" hidden="1" x14ac:dyDescent="0.25">
      <c r="A1395" s="172"/>
      <c r="B1395" s="202" t="s">
        <v>2676</v>
      </c>
      <c r="C1395" s="203" t="s">
        <v>2675</v>
      </c>
      <c r="D1395" s="202" t="s">
        <v>2406</v>
      </c>
      <c r="E1395" s="195"/>
      <c r="F1395" s="204"/>
      <c r="G1395" s="195"/>
      <c r="H1395" s="195"/>
      <c r="I1395" s="214"/>
      <c r="J1395" s="214"/>
      <c r="K1395" s="195"/>
      <c r="L1395" s="195"/>
      <c r="M1395" s="195"/>
      <c r="N1395" s="216"/>
      <c r="O1395" s="195"/>
      <c r="P1395" s="195"/>
      <c r="Q1395" s="195"/>
      <c r="R1395" s="195"/>
      <c r="S1395" s="201"/>
    </row>
    <row r="1396" spans="1:19" ht="15" hidden="1" x14ac:dyDescent="0.25">
      <c r="A1396" s="172"/>
      <c r="B1396" s="202" t="s">
        <v>2677</v>
      </c>
      <c r="C1396" s="203" t="s">
        <v>2675</v>
      </c>
      <c r="D1396" s="202" t="s">
        <v>2406</v>
      </c>
      <c r="E1396" s="195"/>
      <c r="F1396" s="204"/>
      <c r="G1396" s="195"/>
      <c r="H1396" s="195"/>
      <c r="I1396" s="214"/>
      <c r="J1396" s="214"/>
      <c r="K1396" s="195"/>
      <c r="L1396" s="195"/>
      <c r="M1396" s="195"/>
      <c r="N1396" s="216"/>
      <c r="O1396" s="195"/>
      <c r="P1396" s="195"/>
      <c r="Q1396" s="195"/>
      <c r="R1396" s="195"/>
      <c r="S1396" s="201"/>
    </row>
    <row r="1397" spans="1:19" ht="15" hidden="1" x14ac:dyDescent="0.25">
      <c r="A1397" s="172"/>
      <c r="B1397" s="202" t="s">
        <v>2678</v>
      </c>
      <c r="C1397" s="203" t="s">
        <v>2675</v>
      </c>
      <c r="D1397" s="202" t="s">
        <v>2406</v>
      </c>
      <c r="E1397" s="195"/>
      <c r="F1397" s="204"/>
      <c r="G1397" s="195"/>
      <c r="H1397" s="195"/>
      <c r="I1397" s="214"/>
      <c r="J1397" s="214"/>
      <c r="K1397" s="195"/>
      <c r="L1397" s="195"/>
      <c r="M1397" s="195"/>
      <c r="N1397" s="216"/>
      <c r="O1397" s="195"/>
      <c r="P1397" s="195"/>
      <c r="Q1397" s="195"/>
      <c r="R1397" s="195"/>
      <c r="S1397" s="201"/>
    </row>
    <row r="1398" spans="1:19" ht="15" hidden="1" x14ac:dyDescent="0.25">
      <c r="A1398" s="172"/>
      <c r="B1398" s="202" t="s">
        <v>2679</v>
      </c>
      <c r="C1398" s="203" t="s">
        <v>2675</v>
      </c>
      <c r="D1398" s="202" t="s">
        <v>2406</v>
      </c>
      <c r="E1398" s="195"/>
      <c r="F1398" s="204"/>
      <c r="G1398" s="195"/>
      <c r="H1398" s="195"/>
      <c r="I1398" s="214"/>
      <c r="J1398" s="214"/>
      <c r="K1398" s="195"/>
      <c r="L1398" s="195"/>
      <c r="M1398" s="195"/>
      <c r="N1398" s="216"/>
      <c r="O1398" s="195"/>
      <c r="P1398" s="195"/>
      <c r="Q1398" s="195"/>
      <c r="R1398" s="195"/>
      <c r="S1398" s="201"/>
    </row>
    <row r="1399" spans="1:19" ht="15" hidden="1" x14ac:dyDescent="0.25">
      <c r="A1399" s="172"/>
      <c r="B1399" s="202" t="s">
        <v>2680</v>
      </c>
      <c r="C1399" s="203" t="s">
        <v>2675</v>
      </c>
      <c r="D1399" s="202" t="s">
        <v>2406</v>
      </c>
      <c r="E1399" s="195"/>
      <c r="F1399" s="204"/>
      <c r="G1399" s="195"/>
      <c r="H1399" s="195"/>
      <c r="I1399" s="214"/>
      <c r="J1399" s="214"/>
      <c r="K1399" s="195"/>
      <c r="L1399" s="195"/>
      <c r="M1399" s="195"/>
      <c r="N1399" s="216"/>
      <c r="O1399" s="195"/>
      <c r="P1399" s="195"/>
      <c r="Q1399" s="195"/>
      <c r="R1399" s="195"/>
      <c r="S1399" s="201"/>
    </row>
    <row r="1400" spans="1:19" ht="15" hidden="1" x14ac:dyDescent="0.25">
      <c r="A1400" s="172"/>
      <c r="B1400" s="202" t="s">
        <v>2681</v>
      </c>
      <c r="C1400" s="203" t="s">
        <v>2675</v>
      </c>
      <c r="D1400" s="202" t="s">
        <v>2406</v>
      </c>
      <c r="E1400" s="195"/>
      <c r="F1400" s="204"/>
      <c r="G1400" s="195"/>
      <c r="H1400" s="195"/>
      <c r="I1400" s="214"/>
      <c r="J1400" s="214"/>
      <c r="K1400" s="195"/>
      <c r="L1400" s="195"/>
      <c r="M1400" s="195"/>
      <c r="N1400" s="216"/>
      <c r="O1400" s="195"/>
      <c r="P1400" s="195"/>
      <c r="Q1400" s="195"/>
      <c r="R1400" s="195"/>
      <c r="S1400" s="201"/>
    </row>
    <row r="1401" spans="1:19" ht="15" hidden="1" x14ac:dyDescent="0.25">
      <c r="A1401" s="172"/>
      <c r="B1401" s="202" t="s">
        <v>2682</v>
      </c>
      <c r="C1401" s="203" t="s">
        <v>2683</v>
      </c>
      <c r="D1401" s="202" t="s">
        <v>2406</v>
      </c>
      <c r="E1401" s="195"/>
      <c r="F1401" s="204"/>
      <c r="G1401" s="195"/>
      <c r="H1401" s="195"/>
      <c r="I1401" s="214"/>
      <c r="J1401" s="214"/>
      <c r="K1401" s="195"/>
      <c r="L1401" s="195"/>
      <c r="M1401" s="195"/>
      <c r="N1401" s="216"/>
      <c r="O1401" s="195"/>
      <c r="P1401" s="195"/>
      <c r="Q1401" s="195"/>
      <c r="R1401" s="195"/>
      <c r="S1401" s="201"/>
    </row>
    <row r="1402" spans="1:19" ht="15" hidden="1" x14ac:dyDescent="0.25">
      <c r="A1402" s="172"/>
      <c r="B1402" s="202" t="s">
        <v>2684</v>
      </c>
      <c r="C1402" s="203" t="s">
        <v>2685</v>
      </c>
      <c r="D1402" s="202" t="s">
        <v>2406</v>
      </c>
      <c r="E1402" s="195"/>
      <c r="F1402" s="204"/>
      <c r="G1402" s="195"/>
      <c r="H1402" s="195"/>
      <c r="I1402" s="214"/>
      <c r="J1402" s="214"/>
      <c r="K1402" s="195"/>
      <c r="L1402" s="195"/>
      <c r="M1402" s="195"/>
      <c r="N1402" s="216"/>
      <c r="O1402" s="195"/>
      <c r="P1402" s="195"/>
      <c r="Q1402" s="195"/>
      <c r="R1402" s="195"/>
      <c r="S1402" s="201"/>
    </row>
    <row r="1403" spans="1:19" ht="15" hidden="1" x14ac:dyDescent="0.25">
      <c r="A1403" s="172"/>
      <c r="B1403" s="202" t="s">
        <v>2686</v>
      </c>
      <c r="C1403" s="203" t="s">
        <v>2683</v>
      </c>
      <c r="D1403" s="202" t="s">
        <v>2406</v>
      </c>
      <c r="E1403" s="195"/>
      <c r="F1403" s="204"/>
      <c r="G1403" s="195"/>
      <c r="H1403" s="195"/>
      <c r="I1403" s="214"/>
      <c r="J1403" s="214"/>
      <c r="K1403" s="195"/>
      <c r="L1403" s="195"/>
      <c r="M1403" s="195"/>
      <c r="N1403" s="216"/>
      <c r="O1403" s="195"/>
      <c r="P1403" s="195"/>
      <c r="Q1403" s="195"/>
      <c r="R1403" s="195"/>
      <c r="S1403" s="201"/>
    </row>
    <row r="1404" spans="1:19" ht="15" hidden="1" x14ac:dyDescent="0.25">
      <c r="A1404" s="172"/>
      <c r="B1404" s="202" t="s">
        <v>2687</v>
      </c>
      <c r="C1404" s="203" t="s">
        <v>2683</v>
      </c>
      <c r="D1404" s="202" t="s">
        <v>2406</v>
      </c>
      <c r="E1404" s="195"/>
      <c r="F1404" s="204"/>
      <c r="G1404" s="195"/>
      <c r="H1404" s="195"/>
      <c r="I1404" s="214"/>
      <c r="J1404" s="214"/>
      <c r="K1404" s="195"/>
      <c r="L1404" s="195"/>
      <c r="M1404" s="195"/>
      <c r="N1404" s="216"/>
      <c r="O1404" s="195"/>
      <c r="P1404" s="195"/>
      <c r="Q1404" s="195"/>
      <c r="R1404" s="195"/>
      <c r="S1404" s="201"/>
    </row>
    <row r="1405" spans="1:19" ht="15" hidden="1" x14ac:dyDescent="0.25">
      <c r="A1405" s="172"/>
      <c r="B1405" s="202" t="s">
        <v>2688</v>
      </c>
      <c r="C1405" s="203" t="s">
        <v>2689</v>
      </c>
      <c r="D1405" s="202" t="s">
        <v>2406</v>
      </c>
      <c r="E1405" s="195"/>
      <c r="F1405" s="204"/>
      <c r="G1405" s="195"/>
      <c r="H1405" s="195"/>
      <c r="I1405" s="214"/>
      <c r="J1405" s="214"/>
      <c r="K1405" s="195"/>
      <c r="L1405" s="195"/>
      <c r="M1405" s="195"/>
      <c r="N1405" s="216"/>
      <c r="O1405" s="195"/>
      <c r="P1405" s="195"/>
      <c r="Q1405" s="195"/>
      <c r="R1405" s="195"/>
      <c r="S1405" s="201"/>
    </row>
    <row r="1406" spans="1:19" ht="15" hidden="1" x14ac:dyDescent="0.25">
      <c r="A1406" s="172"/>
      <c r="B1406" s="202" t="s">
        <v>2690</v>
      </c>
      <c r="C1406" s="203" t="s">
        <v>2689</v>
      </c>
      <c r="D1406" s="202" t="s">
        <v>2406</v>
      </c>
      <c r="E1406" s="195"/>
      <c r="F1406" s="204"/>
      <c r="G1406" s="195"/>
      <c r="H1406" s="195"/>
      <c r="I1406" s="214"/>
      <c r="J1406" s="214"/>
      <c r="K1406" s="195"/>
      <c r="L1406" s="195"/>
      <c r="M1406" s="195"/>
      <c r="N1406" s="216"/>
      <c r="O1406" s="195"/>
      <c r="P1406" s="195"/>
      <c r="Q1406" s="195"/>
      <c r="R1406" s="195"/>
      <c r="S1406" s="201"/>
    </row>
    <row r="1407" spans="1:19" ht="15" hidden="1" x14ac:dyDescent="0.25">
      <c r="A1407" s="172"/>
      <c r="B1407" s="202" t="s">
        <v>2691</v>
      </c>
      <c r="C1407" s="203" t="s">
        <v>2689</v>
      </c>
      <c r="D1407" s="202" t="s">
        <v>2406</v>
      </c>
      <c r="E1407" s="195"/>
      <c r="F1407" s="204"/>
      <c r="G1407" s="195"/>
      <c r="H1407" s="195"/>
      <c r="I1407" s="214"/>
      <c r="J1407" s="214"/>
      <c r="K1407" s="195"/>
      <c r="L1407" s="195"/>
      <c r="M1407" s="195"/>
      <c r="N1407" s="216"/>
      <c r="O1407" s="195"/>
      <c r="P1407" s="195"/>
      <c r="Q1407" s="195"/>
      <c r="R1407" s="195"/>
      <c r="S1407" s="201"/>
    </row>
    <row r="1408" spans="1:19" ht="15" hidden="1" x14ac:dyDescent="0.25">
      <c r="A1408" s="172"/>
      <c r="B1408" s="202" t="s">
        <v>2692</v>
      </c>
      <c r="C1408" s="203" t="s">
        <v>2689</v>
      </c>
      <c r="D1408" s="202" t="s">
        <v>2406</v>
      </c>
      <c r="E1408" s="195"/>
      <c r="F1408" s="204"/>
      <c r="G1408" s="195"/>
      <c r="H1408" s="195"/>
      <c r="I1408" s="214"/>
      <c r="J1408" s="214"/>
      <c r="K1408" s="195"/>
      <c r="L1408" s="195"/>
      <c r="M1408" s="195"/>
      <c r="N1408" s="216"/>
      <c r="O1408" s="195"/>
      <c r="P1408" s="195"/>
      <c r="Q1408" s="195"/>
      <c r="R1408" s="195"/>
      <c r="S1408" s="201"/>
    </row>
    <row r="1409" spans="1:19" ht="15" hidden="1" x14ac:dyDescent="0.25">
      <c r="A1409" s="172"/>
      <c r="B1409" s="202" t="s">
        <v>2693</v>
      </c>
      <c r="C1409" s="203" t="s">
        <v>2689</v>
      </c>
      <c r="D1409" s="202" t="s">
        <v>2406</v>
      </c>
      <c r="E1409" s="195"/>
      <c r="F1409" s="204"/>
      <c r="G1409" s="195"/>
      <c r="H1409" s="195"/>
      <c r="I1409" s="214"/>
      <c r="J1409" s="214"/>
      <c r="K1409" s="195"/>
      <c r="L1409" s="195"/>
      <c r="M1409" s="195"/>
      <c r="N1409" s="216"/>
      <c r="O1409" s="195"/>
      <c r="P1409" s="195"/>
      <c r="Q1409" s="195"/>
      <c r="R1409" s="195"/>
      <c r="S1409" s="201"/>
    </row>
    <row r="1410" spans="1:19" ht="15" hidden="1" x14ac:dyDescent="0.25">
      <c r="A1410" s="172"/>
      <c r="B1410" s="202" t="s">
        <v>2694</v>
      </c>
      <c r="C1410" s="203" t="s">
        <v>2695</v>
      </c>
      <c r="D1410" s="202" t="s">
        <v>2406</v>
      </c>
      <c r="E1410" s="195"/>
      <c r="F1410" s="204"/>
      <c r="G1410" s="195"/>
      <c r="H1410" s="195"/>
      <c r="I1410" s="214"/>
      <c r="J1410" s="214"/>
      <c r="K1410" s="195"/>
      <c r="L1410" s="195"/>
      <c r="M1410" s="195"/>
      <c r="N1410" s="216"/>
      <c r="O1410" s="195"/>
      <c r="P1410" s="195"/>
      <c r="Q1410" s="195"/>
      <c r="R1410" s="195"/>
      <c r="S1410" s="201"/>
    </row>
    <row r="1411" spans="1:19" ht="15" hidden="1" x14ac:dyDescent="0.25">
      <c r="A1411" s="172"/>
      <c r="B1411" s="202" t="s">
        <v>2696</v>
      </c>
      <c r="C1411" s="203" t="s">
        <v>2695</v>
      </c>
      <c r="D1411" s="202" t="s">
        <v>2406</v>
      </c>
      <c r="E1411" s="195"/>
      <c r="F1411" s="204"/>
      <c r="G1411" s="195"/>
      <c r="H1411" s="195"/>
      <c r="I1411" s="214"/>
      <c r="J1411" s="214"/>
      <c r="K1411" s="195"/>
      <c r="L1411" s="195"/>
      <c r="M1411" s="195"/>
      <c r="N1411" s="216"/>
      <c r="O1411" s="195"/>
      <c r="P1411" s="195"/>
      <c r="Q1411" s="195"/>
      <c r="R1411" s="195"/>
      <c r="S1411" s="201"/>
    </row>
    <row r="1412" spans="1:19" ht="15" hidden="1" x14ac:dyDescent="0.25">
      <c r="A1412" s="172"/>
      <c r="B1412" s="202" t="s">
        <v>2697</v>
      </c>
      <c r="C1412" s="203" t="s">
        <v>2698</v>
      </c>
      <c r="D1412" s="202" t="s">
        <v>2406</v>
      </c>
      <c r="E1412" s="195"/>
      <c r="F1412" s="204"/>
      <c r="G1412" s="195"/>
      <c r="H1412" s="195"/>
      <c r="I1412" s="214"/>
      <c r="J1412" s="214"/>
      <c r="K1412" s="195"/>
      <c r="L1412" s="195"/>
      <c r="M1412" s="195"/>
      <c r="N1412" s="216"/>
      <c r="O1412" s="195"/>
      <c r="P1412" s="195"/>
      <c r="Q1412" s="195"/>
      <c r="R1412" s="195"/>
      <c r="S1412" s="201"/>
    </row>
    <row r="1413" spans="1:19" ht="15" hidden="1" x14ac:dyDescent="0.25">
      <c r="A1413" s="172"/>
      <c r="B1413" s="202" t="s">
        <v>2699</v>
      </c>
      <c r="C1413" s="203" t="s">
        <v>2695</v>
      </c>
      <c r="D1413" s="202" t="s">
        <v>2406</v>
      </c>
      <c r="E1413" s="195"/>
      <c r="F1413" s="204"/>
      <c r="G1413" s="195"/>
      <c r="H1413" s="195"/>
      <c r="I1413" s="214"/>
      <c r="J1413" s="214"/>
      <c r="K1413" s="195"/>
      <c r="L1413" s="195"/>
      <c r="M1413" s="195"/>
      <c r="N1413" s="216"/>
      <c r="O1413" s="195"/>
      <c r="P1413" s="195"/>
      <c r="Q1413" s="195"/>
      <c r="R1413" s="195"/>
      <c r="S1413" s="201"/>
    </row>
    <row r="1414" spans="1:19" ht="15" hidden="1" x14ac:dyDescent="0.25">
      <c r="A1414" s="172"/>
      <c r="B1414" s="202" t="s">
        <v>2700</v>
      </c>
      <c r="C1414" s="203" t="s">
        <v>2701</v>
      </c>
      <c r="D1414" s="202" t="s">
        <v>2406</v>
      </c>
      <c r="E1414" s="195"/>
      <c r="F1414" s="204"/>
      <c r="G1414" s="195"/>
      <c r="H1414" s="195"/>
      <c r="I1414" s="214"/>
      <c r="J1414" s="214"/>
      <c r="K1414" s="195"/>
      <c r="L1414" s="195"/>
      <c r="M1414" s="195"/>
      <c r="N1414" s="216"/>
      <c r="O1414" s="195"/>
      <c r="P1414" s="195"/>
      <c r="Q1414" s="195"/>
      <c r="R1414" s="195"/>
      <c r="S1414" s="201"/>
    </row>
    <row r="1415" spans="1:19" ht="15" hidden="1" x14ac:dyDescent="0.25">
      <c r="A1415" s="172"/>
      <c r="B1415" s="202" t="s">
        <v>2702</v>
      </c>
      <c r="C1415" s="203" t="s">
        <v>2701</v>
      </c>
      <c r="D1415" s="202" t="s">
        <v>2406</v>
      </c>
      <c r="E1415" s="195"/>
      <c r="F1415" s="204"/>
      <c r="G1415" s="195"/>
      <c r="H1415" s="195"/>
      <c r="I1415" s="214"/>
      <c r="J1415" s="214"/>
      <c r="K1415" s="195"/>
      <c r="L1415" s="195"/>
      <c r="M1415" s="195"/>
      <c r="N1415" s="216"/>
      <c r="O1415" s="195"/>
      <c r="P1415" s="195"/>
      <c r="Q1415" s="195"/>
      <c r="R1415" s="195"/>
      <c r="S1415" s="201"/>
    </row>
    <row r="1416" spans="1:19" ht="15" hidden="1" x14ac:dyDescent="0.25">
      <c r="A1416" s="172"/>
      <c r="B1416" s="202" t="s">
        <v>2703</v>
      </c>
      <c r="C1416" s="203" t="s">
        <v>2701</v>
      </c>
      <c r="D1416" s="202" t="s">
        <v>2406</v>
      </c>
      <c r="E1416" s="195"/>
      <c r="F1416" s="204"/>
      <c r="G1416" s="195"/>
      <c r="H1416" s="195"/>
      <c r="I1416" s="214"/>
      <c r="J1416" s="214"/>
      <c r="K1416" s="195"/>
      <c r="L1416" s="195"/>
      <c r="M1416" s="195"/>
      <c r="N1416" s="216"/>
      <c r="O1416" s="195"/>
      <c r="P1416" s="195"/>
      <c r="Q1416" s="195"/>
      <c r="R1416" s="195"/>
      <c r="S1416" s="201"/>
    </row>
    <row r="1417" spans="1:19" ht="15" hidden="1" x14ac:dyDescent="0.25">
      <c r="A1417" s="172"/>
      <c r="B1417" s="202" t="s">
        <v>2704</v>
      </c>
      <c r="C1417" s="203" t="s">
        <v>2701</v>
      </c>
      <c r="D1417" s="202" t="s">
        <v>2406</v>
      </c>
      <c r="E1417" s="195"/>
      <c r="F1417" s="204"/>
      <c r="G1417" s="195"/>
      <c r="H1417" s="195"/>
      <c r="I1417" s="214"/>
      <c r="J1417" s="214"/>
      <c r="K1417" s="195"/>
      <c r="L1417" s="195"/>
      <c r="M1417" s="195"/>
      <c r="N1417" s="216"/>
      <c r="O1417" s="195"/>
      <c r="P1417" s="195"/>
      <c r="Q1417" s="195"/>
      <c r="R1417" s="195"/>
      <c r="S1417" s="201"/>
    </row>
    <row r="1418" spans="1:19" ht="15" hidden="1" x14ac:dyDescent="0.25">
      <c r="A1418" s="172"/>
      <c r="B1418" s="202" t="s">
        <v>2705</v>
      </c>
      <c r="C1418" s="203" t="s">
        <v>2706</v>
      </c>
      <c r="D1418" s="202" t="s">
        <v>2406</v>
      </c>
      <c r="E1418" s="195"/>
      <c r="F1418" s="204"/>
      <c r="G1418" s="195"/>
      <c r="H1418" s="195"/>
      <c r="I1418" s="214"/>
      <c r="J1418" s="214"/>
      <c r="K1418" s="195"/>
      <c r="L1418" s="195"/>
      <c r="M1418" s="195"/>
      <c r="N1418" s="216"/>
      <c r="O1418" s="195"/>
      <c r="P1418" s="195"/>
      <c r="Q1418" s="195"/>
      <c r="R1418" s="195"/>
      <c r="S1418" s="201"/>
    </row>
    <row r="1419" spans="1:19" ht="15" hidden="1" x14ac:dyDescent="0.25">
      <c r="A1419" s="172"/>
      <c r="B1419" s="202" t="s">
        <v>2707</v>
      </c>
      <c r="C1419" s="203" t="s">
        <v>2706</v>
      </c>
      <c r="D1419" s="202" t="s">
        <v>2406</v>
      </c>
      <c r="E1419" s="195"/>
      <c r="F1419" s="204"/>
      <c r="G1419" s="195"/>
      <c r="H1419" s="195"/>
      <c r="I1419" s="214"/>
      <c r="J1419" s="214"/>
      <c r="K1419" s="195"/>
      <c r="L1419" s="195"/>
      <c r="M1419" s="195"/>
      <c r="N1419" s="216"/>
      <c r="O1419" s="195"/>
      <c r="P1419" s="195"/>
      <c r="Q1419" s="195"/>
      <c r="R1419" s="195"/>
      <c r="S1419" s="201"/>
    </row>
    <row r="1420" spans="1:19" ht="15" hidden="1" x14ac:dyDescent="0.25">
      <c r="A1420" s="172"/>
      <c r="B1420" s="202" t="s">
        <v>2708</v>
      </c>
      <c r="C1420" s="203" t="s">
        <v>2709</v>
      </c>
      <c r="D1420" s="202" t="s">
        <v>2406</v>
      </c>
      <c r="E1420" s="195"/>
      <c r="F1420" s="204"/>
      <c r="G1420" s="195"/>
      <c r="H1420" s="195"/>
      <c r="I1420" s="214"/>
      <c r="J1420" s="214"/>
      <c r="K1420" s="195"/>
      <c r="L1420" s="195"/>
      <c r="M1420" s="195"/>
      <c r="N1420" s="216"/>
      <c r="O1420" s="195"/>
      <c r="P1420" s="195"/>
      <c r="Q1420" s="195"/>
      <c r="R1420" s="195"/>
      <c r="S1420" s="201"/>
    </row>
    <row r="1421" spans="1:19" ht="15" hidden="1" x14ac:dyDescent="0.25">
      <c r="A1421" s="172"/>
      <c r="B1421" s="202" t="s">
        <v>2710</v>
      </c>
      <c r="C1421" s="203" t="s">
        <v>2711</v>
      </c>
      <c r="D1421" s="202" t="s">
        <v>2406</v>
      </c>
      <c r="E1421" s="195"/>
      <c r="F1421" s="204"/>
      <c r="G1421" s="195"/>
      <c r="H1421" s="195"/>
      <c r="I1421" s="214"/>
      <c r="J1421" s="214"/>
      <c r="K1421" s="195"/>
      <c r="L1421" s="195"/>
      <c r="M1421" s="195"/>
      <c r="N1421" s="216"/>
      <c r="O1421" s="195"/>
      <c r="P1421" s="195"/>
      <c r="Q1421" s="195"/>
      <c r="R1421" s="195"/>
      <c r="S1421" s="201"/>
    </row>
    <row r="1422" spans="1:19" ht="15" hidden="1" x14ac:dyDescent="0.25">
      <c r="A1422" s="172"/>
      <c r="B1422" s="202" t="s">
        <v>2712</v>
      </c>
      <c r="C1422" s="203" t="s">
        <v>2713</v>
      </c>
      <c r="D1422" s="202" t="s">
        <v>2406</v>
      </c>
      <c r="E1422" s="195"/>
      <c r="F1422" s="204"/>
      <c r="G1422" s="195"/>
      <c r="H1422" s="195"/>
      <c r="I1422" s="214"/>
      <c r="J1422" s="214"/>
      <c r="K1422" s="195"/>
      <c r="L1422" s="195"/>
      <c r="M1422" s="195"/>
      <c r="N1422" s="216"/>
      <c r="O1422" s="195"/>
      <c r="P1422" s="195"/>
      <c r="Q1422" s="195"/>
      <c r="R1422" s="195"/>
      <c r="S1422" s="201"/>
    </row>
    <row r="1423" spans="1:19" ht="15" hidden="1" x14ac:dyDescent="0.25">
      <c r="A1423" s="172"/>
      <c r="B1423" s="202" t="s">
        <v>2714</v>
      </c>
      <c r="C1423" s="203" t="s">
        <v>2715</v>
      </c>
      <c r="D1423" s="202" t="s">
        <v>2406</v>
      </c>
      <c r="E1423" s="195"/>
      <c r="F1423" s="204"/>
      <c r="G1423" s="195"/>
      <c r="H1423" s="195"/>
      <c r="I1423" s="214"/>
      <c r="J1423" s="214"/>
      <c r="K1423" s="195"/>
      <c r="L1423" s="195"/>
      <c r="M1423" s="195"/>
      <c r="N1423" s="216"/>
      <c r="O1423" s="195"/>
      <c r="P1423" s="195"/>
      <c r="Q1423" s="195"/>
      <c r="R1423" s="195"/>
      <c r="S1423" s="201"/>
    </row>
    <row r="1424" spans="1:19" ht="15" hidden="1" x14ac:dyDescent="0.25">
      <c r="A1424" s="172"/>
      <c r="B1424" s="202" t="s">
        <v>2716</v>
      </c>
      <c r="C1424" s="203" t="s">
        <v>2715</v>
      </c>
      <c r="D1424" s="202" t="s">
        <v>2406</v>
      </c>
      <c r="E1424" s="195"/>
      <c r="F1424" s="204"/>
      <c r="G1424" s="195"/>
      <c r="H1424" s="195"/>
      <c r="I1424" s="214"/>
      <c r="J1424" s="214"/>
      <c r="K1424" s="195"/>
      <c r="L1424" s="195"/>
      <c r="M1424" s="195"/>
      <c r="N1424" s="216"/>
      <c r="O1424" s="195"/>
      <c r="P1424" s="195"/>
      <c r="Q1424" s="195"/>
      <c r="R1424" s="195"/>
      <c r="S1424" s="201"/>
    </row>
    <row r="1425" spans="1:19" ht="15" hidden="1" x14ac:dyDescent="0.25">
      <c r="A1425" s="172"/>
      <c r="B1425" s="202" t="s">
        <v>2717</v>
      </c>
      <c r="C1425" s="203" t="s">
        <v>2715</v>
      </c>
      <c r="D1425" s="202" t="s">
        <v>2406</v>
      </c>
      <c r="E1425" s="195"/>
      <c r="F1425" s="204"/>
      <c r="G1425" s="195"/>
      <c r="H1425" s="195"/>
      <c r="I1425" s="214"/>
      <c r="J1425" s="214"/>
      <c r="K1425" s="195"/>
      <c r="L1425" s="195"/>
      <c r="M1425" s="195"/>
      <c r="N1425" s="216"/>
      <c r="O1425" s="195"/>
      <c r="P1425" s="195"/>
      <c r="Q1425" s="195"/>
      <c r="R1425" s="195"/>
      <c r="S1425" s="201"/>
    </row>
    <row r="1426" spans="1:19" ht="15" hidden="1" x14ac:dyDescent="0.25">
      <c r="A1426" s="172"/>
      <c r="B1426" s="202" t="s">
        <v>2718</v>
      </c>
      <c r="C1426" s="203" t="s">
        <v>2715</v>
      </c>
      <c r="D1426" s="202" t="s">
        <v>2406</v>
      </c>
      <c r="E1426" s="195"/>
      <c r="F1426" s="204"/>
      <c r="G1426" s="195"/>
      <c r="H1426" s="195"/>
      <c r="I1426" s="214"/>
      <c r="J1426" s="214"/>
      <c r="K1426" s="195"/>
      <c r="L1426" s="195"/>
      <c r="M1426" s="195"/>
      <c r="N1426" s="216"/>
      <c r="O1426" s="195"/>
      <c r="P1426" s="195"/>
      <c r="Q1426" s="195"/>
      <c r="R1426" s="195"/>
      <c r="S1426" s="201"/>
    </row>
    <row r="1427" spans="1:19" ht="15" hidden="1" x14ac:dyDescent="0.25">
      <c r="A1427" s="172"/>
      <c r="B1427" s="202" t="s">
        <v>2719</v>
      </c>
      <c r="C1427" s="203" t="s">
        <v>2715</v>
      </c>
      <c r="D1427" s="202" t="s">
        <v>2406</v>
      </c>
      <c r="E1427" s="195"/>
      <c r="F1427" s="204"/>
      <c r="G1427" s="195"/>
      <c r="H1427" s="195"/>
      <c r="I1427" s="214"/>
      <c r="J1427" s="214"/>
      <c r="K1427" s="195"/>
      <c r="L1427" s="195"/>
      <c r="M1427" s="195"/>
      <c r="N1427" s="216"/>
      <c r="O1427" s="195"/>
      <c r="P1427" s="195"/>
      <c r="Q1427" s="195"/>
      <c r="R1427" s="195"/>
      <c r="S1427" s="201"/>
    </row>
    <row r="1428" spans="1:19" ht="15" hidden="1" x14ac:dyDescent="0.25">
      <c r="A1428" s="172"/>
      <c r="B1428" s="202" t="s">
        <v>2720</v>
      </c>
      <c r="C1428" s="203" t="s">
        <v>2715</v>
      </c>
      <c r="D1428" s="202" t="s">
        <v>2406</v>
      </c>
      <c r="E1428" s="195"/>
      <c r="F1428" s="204"/>
      <c r="G1428" s="195"/>
      <c r="H1428" s="195"/>
      <c r="I1428" s="214"/>
      <c r="J1428" s="214"/>
      <c r="K1428" s="195"/>
      <c r="L1428" s="195"/>
      <c r="M1428" s="195"/>
      <c r="N1428" s="216"/>
      <c r="O1428" s="195"/>
      <c r="P1428" s="195"/>
      <c r="Q1428" s="195"/>
      <c r="R1428" s="195"/>
      <c r="S1428" s="201"/>
    </row>
    <row r="1429" spans="1:19" ht="15" hidden="1" x14ac:dyDescent="0.25">
      <c r="A1429" s="172"/>
      <c r="B1429" s="202" t="s">
        <v>2721</v>
      </c>
      <c r="C1429" s="203" t="s">
        <v>2715</v>
      </c>
      <c r="D1429" s="202" t="s">
        <v>2406</v>
      </c>
      <c r="E1429" s="195"/>
      <c r="F1429" s="204"/>
      <c r="G1429" s="195"/>
      <c r="H1429" s="195"/>
      <c r="I1429" s="214"/>
      <c r="J1429" s="214"/>
      <c r="K1429" s="195"/>
      <c r="L1429" s="195"/>
      <c r="M1429" s="195"/>
      <c r="N1429" s="216"/>
      <c r="O1429" s="195"/>
      <c r="P1429" s="195"/>
      <c r="Q1429" s="195"/>
      <c r="R1429" s="195"/>
      <c r="S1429" s="201"/>
    </row>
    <row r="1430" spans="1:19" ht="15" hidden="1" x14ac:dyDescent="0.25">
      <c r="A1430" s="172"/>
      <c r="B1430" s="202" t="s">
        <v>2722</v>
      </c>
      <c r="C1430" s="203" t="s">
        <v>2723</v>
      </c>
      <c r="D1430" s="202" t="s">
        <v>2406</v>
      </c>
      <c r="E1430" s="195"/>
      <c r="F1430" s="204"/>
      <c r="G1430" s="195"/>
      <c r="H1430" s="195"/>
      <c r="I1430" s="214"/>
      <c r="J1430" s="214"/>
      <c r="K1430" s="195"/>
      <c r="L1430" s="195"/>
      <c r="M1430" s="195"/>
      <c r="N1430" s="216"/>
      <c r="O1430" s="195"/>
      <c r="P1430" s="195"/>
      <c r="Q1430" s="195"/>
      <c r="R1430" s="195"/>
      <c r="S1430" s="201"/>
    </row>
    <row r="1431" spans="1:19" ht="15" hidden="1" x14ac:dyDescent="0.25">
      <c r="A1431" s="172"/>
      <c r="B1431" s="202" t="s">
        <v>2724</v>
      </c>
      <c r="C1431" s="203" t="s">
        <v>2725</v>
      </c>
      <c r="D1431" s="202" t="s">
        <v>2406</v>
      </c>
      <c r="E1431" s="195"/>
      <c r="F1431" s="204"/>
      <c r="G1431" s="195"/>
      <c r="H1431" s="195"/>
      <c r="I1431" s="214"/>
      <c r="J1431" s="214"/>
      <c r="K1431" s="195"/>
      <c r="L1431" s="195"/>
      <c r="M1431" s="195"/>
      <c r="N1431" s="216"/>
      <c r="O1431" s="195"/>
      <c r="P1431" s="195"/>
      <c r="Q1431" s="195"/>
      <c r="R1431" s="195"/>
      <c r="S1431" s="201"/>
    </row>
    <row r="1432" spans="1:19" ht="15" hidden="1" x14ac:dyDescent="0.25">
      <c r="A1432" s="172"/>
      <c r="B1432" s="202" t="s">
        <v>2726</v>
      </c>
      <c r="C1432" s="203" t="s">
        <v>2727</v>
      </c>
      <c r="D1432" s="202" t="s">
        <v>2406</v>
      </c>
      <c r="E1432" s="195"/>
      <c r="F1432" s="204"/>
      <c r="G1432" s="195"/>
      <c r="H1432" s="195"/>
      <c r="I1432" s="214"/>
      <c r="J1432" s="214"/>
      <c r="K1432" s="195"/>
      <c r="L1432" s="195"/>
      <c r="M1432" s="195"/>
      <c r="N1432" s="216"/>
      <c r="O1432" s="195"/>
      <c r="P1432" s="195"/>
      <c r="Q1432" s="195"/>
      <c r="R1432" s="195"/>
      <c r="S1432" s="201"/>
    </row>
    <row r="1433" spans="1:19" ht="15" hidden="1" x14ac:dyDescent="0.25">
      <c r="A1433" s="172"/>
      <c r="B1433" s="202" t="s">
        <v>2728</v>
      </c>
      <c r="C1433" s="203" t="s">
        <v>2729</v>
      </c>
      <c r="D1433" s="202" t="s">
        <v>2406</v>
      </c>
      <c r="E1433" s="195"/>
      <c r="F1433" s="204"/>
      <c r="G1433" s="195"/>
      <c r="H1433" s="195"/>
      <c r="I1433" s="214"/>
      <c r="J1433" s="214"/>
      <c r="K1433" s="195"/>
      <c r="L1433" s="195"/>
      <c r="M1433" s="195"/>
      <c r="N1433" s="216"/>
      <c r="O1433" s="195"/>
      <c r="P1433" s="195"/>
      <c r="Q1433" s="195"/>
      <c r="R1433" s="195"/>
      <c r="S1433" s="201"/>
    </row>
    <row r="1434" spans="1:19" ht="15" hidden="1" x14ac:dyDescent="0.25">
      <c r="A1434" s="172"/>
      <c r="B1434" s="202" t="s">
        <v>2730</v>
      </c>
      <c r="C1434" s="203" t="s">
        <v>2731</v>
      </c>
      <c r="D1434" s="202" t="s">
        <v>2406</v>
      </c>
      <c r="E1434" s="195"/>
      <c r="F1434" s="204"/>
      <c r="G1434" s="195"/>
      <c r="H1434" s="195"/>
      <c r="I1434" s="214"/>
      <c r="J1434" s="214"/>
      <c r="K1434" s="195"/>
      <c r="L1434" s="195"/>
      <c r="M1434" s="195"/>
      <c r="N1434" s="216"/>
      <c r="O1434" s="195"/>
      <c r="P1434" s="195"/>
      <c r="Q1434" s="195"/>
      <c r="R1434" s="195"/>
      <c r="S1434" s="201"/>
    </row>
    <row r="1435" spans="1:19" ht="15" hidden="1" x14ac:dyDescent="0.25">
      <c r="A1435" s="172"/>
      <c r="B1435" s="202" t="s">
        <v>2732</v>
      </c>
      <c r="C1435" s="203" t="s">
        <v>2733</v>
      </c>
      <c r="D1435" s="202" t="s">
        <v>2406</v>
      </c>
      <c r="E1435" s="195"/>
      <c r="F1435" s="204"/>
      <c r="G1435" s="195"/>
      <c r="H1435" s="195"/>
      <c r="I1435" s="214"/>
      <c r="J1435" s="214"/>
      <c r="K1435" s="195"/>
      <c r="L1435" s="195"/>
      <c r="M1435" s="195"/>
      <c r="N1435" s="216"/>
      <c r="O1435" s="195"/>
      <c r="P1435" s="195"/>
      <c r="Q1435" s="195"/>
      <c r="R1435" s="195"/>
      <c r="S1435" s="201"/>
    </row>
    <row r="1436" spans="1:19" ht="15" hidden="1" x14ac:dyDescent="0.25">
      <c r="A1436" s="172"/>
      <c r="B1436" s="202" t="s">
        <v>2734</v>
      </c>
      <c r="C1436" s="203" t="s">
        <v>2735</v>
      </c>
      <c r="D1436" s="202" t="s">
        <v>2406</v>
      </c>
      <c r="E1436" s="195"/>
      <c r="F1436" s="204"/>
      <c r="G1436" s="195"/>
      <c r="H1436" s="195"/>
      <c r="I1436" s="214"/>
      <c r="J1436" s="214"/>
      <c r="K1436" s="195"/>
      <c r="L1436" s="195"/>
      <c r="M1436" s="195"/>
      <c r="N1436" s="216"/>
      <c r="O1436" s="195"/>
      <c r="P1436" s="195"/>
      <c r="Q1436" s="195"/>
      <c r="R1436" s="195"/>
      <c r="S1436" s="201"/>
    </row>
    <row r="1437" spans="1:19" ht="15" hidden="1" x14ac:dyDescent="0.25">
      <c r="A1437" s="172"/>
      <c r="B1437" s="202" t="s">
        <v>2736</v>
      </c>
      <c r="C1437" s="203" t="s">
        <v>2737</v>
      </c>
      <c r="D1437" s="202" t="s">
        <v>2406</v>
      </c>
      <c r="E1437" s="195"/>
      <c r="F1437" s="204"/>
      <c r="G1437" s="195"/>
      <c r="H1437" s="195"/>
      <c r="I1437" s="214"/>
      <c r="J1437" s="214"/>
      <c r="K1437" s="195"/>
      <c r="L1437" s="195"/>
      <c r="M1437" s="195"/>
      <c r="N1437" s="216"/>
      <c r="O1437" s="195"/>
      <c r="P1437" s="195"/>
      <c r="Q1437" s="195"/>
      <c r="R1437" s="195"/>
      <c r="S1437" s="201"/>
    </row>
    <row r="1438" spans="1:19" ht="15" hidden="1" x14ac:dyDescent="0.25">
      <c r="A1438" s="172"/>
      <c r="B1438" s="202" t="s">
        <v>2738</v>
      </c>
      <c r="C1438" s="203" t="s">
        <v>2739</v>
      </c>
      <c r="D1438" s="202" t="s">
        <v>2406</v>
      </c>
      <c r="E1438" s="195"/>
      <c r="F1438" s="204"/>
      <c r="G1438" s="195"/>
      <c r="H1438" s="195"/>
      <c r="I1438" s="214"/>
      <c r="J1438" s="214"/>
      <c r="K1438" s="195"/>
      <c r="L1438" s="195"/>
      <c r="M1438" s="195"/>
      <c r="N1438" s="216"/>
      <c r="O1438" s="195"/>
      <c r="P1438" s="195"/>
      <c r="Q1438" s="195"/>
      <c r="R1438" s="195"/>
      <c r="S1438" s="201"/>
    </row>
    <row r="1439" spans="1:19" ht="15" hidden="1" x14ac:dyDescent="0.25">
      <c r="A1439" s="172"/>
      <c r="B1439" s="202" t="s">
        <v>2740</v>
      </c>
      <c r="C1439" s="203" t="s">
        <v>2741</v>
      </c>
      <c r="D1439" s="202" t="s">
        <v>2406</v>
      </c>
      <c r="E1439" s="195"/>
      <c r="F1439" s="204"/>
      <c r="G1439" s="195"/>
      <c r="H1439" s="195"/>
      <c r="I1439" s="214"/>
      <c r="J1439" s="214"/>
      <c r="K1439" s="195"/>
      <c r="L1439" s="195"/>
      <c r="M1439" s="195"/>
      <c r="N1439" s="216"/>
      <c r="O1439" s="195"/>
      <c r="P1439" s="195"/>
      <c r="Q1439" s="195"/>
      <c r="R1439" s="195"/>
      <c r="S1439" s="201"/>
    </row>
    <row r="1440" spans="1:19" ht="15" hidden="1" x14ac:dyDescent="0.25">
      <c r="A1440" s="172"/>
      <c r="B1440" s="202" t="s">
        <v>2742</v>
      </c>
      <c r="C1440" s="203" t="s">
        <v>2743</v>
      </c>
      <c r="D1440" s="202" t="s">
        <v>2406</v>
      </c>
      <c r="E1440" s="195"/>
      <c r="F1440" s="204"/>
      <c r="G1440" s="195"/>
      <c r="H1440" s="195"/>
      <c r="I1440" s="214"/>
      <c r="J1440" s="214"/>
      <c r="K1440" s="195"/>
      <c r="L1440" s="195"/>
      <c r="M1440" s="195"/>
      <c r="N1440" s="216"/>
      <c r="O1440" s="195"/>
      <c r="P1440" s="195"/>
      <c r="Q1440" s="195"/>
      <c r="R1440" s="195"/>
      <c r="S1440" s="201"/>
    </row>
    <row r="1441" spans="1:19" ht="15" hidden="1" x14ac:dyDescent="0.25">
      <c r="A1441" s="172"/>
      <c r="B1441" s="202" t="s">
        <v>2744</v>
      </c>
      <c r="C1441" s="203" t="s">
        <v>2745</v>
      </c>
      <c r="D1441" s="202" t="s">
        <v>2406</v>
      </c>
      <c r="E1441" s="195"/>
      <c r="F1441" s="204"/>
      <c r="G1441" s="195"/>
      <c r="H1441" s="195"/>
      <c r="I1441" s="214"/>
      <c r="J1441" s="214"/>
      <c r="K1441" s="195"/>
      <c r="L1441" s="195"/>
      <c r="M1441" s="195"/>
      <c r="N1441" s="216"/>
      <c r="O1441" s="195"/>
      <c r="P1441" s="195"/>
      <c r="Q1441" s="195"/>
      <c r="R1441" s="195"/>
      <c r="S1441" s="201"/>
    </row>
    <row r="1442" spans="1:19" ht="15" hidden="1" x14ac:dyDescent="0.25">
      <c r="A1442" s="172"/>
      <c r="B1442" s="202" t="s">
        <v>2746</v>
      </c>
      <c r="C1442" s="203" t="s">
        <v>2747</v>
      </c>
      <c r="D1442" s="202" t="s">
        <v>2406</v>
      </c>
      <c r="E1442" s="195"/>
      <c r="F1442" s="204"/>
      <c r="G1442" s="195"/>
      <c r="H1442" s="195"/>
      <c r="I1442" s="214"/>
      <c r="J1442" s="214"/>
      <c r="K1442" s="195"/>
      <c r="L1442" s="195"/>
      <c r="M1442" s="195"/>
      <c r="N1442" s="216"/>
      <c r="O1442" s="195"/>
      <c r="P1442" s="195"/>
      <c r="Q1442" s="195"/>
      <c r="R1442" s="195"/>
      <c r="S1442" s="201"/>
    </row>
    <row r="1443" spans="1:19" ht="15" hidden="1" x14ac:dyDescent="0.25">
      <c r="A1443" s="172"/>
      <c r="B1443" s="202" t="s">
        <v>2748</v>
      </c>
      <c r="C1443" s="203" t="s">
        <v>2749</v>
      </c>
      <c r="D1443" s="202" t="s">
        <v>2406</v>
      </c>
      <c r="E1443" s="195"/>
      <c r="F1443" s="204"/>
      <c r="G1443" s="195"/>
      <c r="H1443" s="195"/>
      <c r="I1443" s="214"/>
      <c r="J1443" s="214"/>
      <c r="K1443" s="195"/>
      <c r="L1443" s="195"/>
      <c r="M1443" s="195"/>
      <c r="N1443" s="216"/>
      <c r="O1443" s="195"/>
      <c r="P1443" s="195"/>
      <c r="Q1443" s="195"/>
      <c r="R1443" s="195"/>
      <c r="S1443" s="201"/>
    </row>
    <row r="1444" spans="1:19" ht="15" hidden="1" x14ac:dyDescent="0.25">
      <c r="A1444" s="172"/>
      <c r="B1444" s="202" t="s">
        <v>2750</v>
      </c>
      <c r="C1444" s="203" t="s">
        <v>2751</v>
      </c>
      <c r="D1444" s="202" t="s">
        <v>2406</v>
      </c>
      <c r="E1444" s="195"/>
      <c r="F1444" s="204"/>
      <c r="G1444" s="195"/>
      <c r="H1444" s="195"/>
      <c r="I1444" s="214"/>
      <c r="J1444" s="214"/>
      <c r="K1444" s="195"/>
      <c r="L1444" s="195"/>
      <c r="M1444" s="195"/>
      <c r="N1444" s="216"/>
      <c r="O1444" s="195"/>
      <c r="P1444" s="195"/>
      <c r="Q1444" s="195"/>
      <c r="R1444" s="195"/>
      <c r="S1444" s="201"/>
    </row>
    <row r="1445" spans="1:19" ht="15" hidden="1" x14ac:dyDescent="0.25">
      <c r="A1445" s="172"/>
      <c r="B1445" s="202" t="s">
        <v>2752</v>
      </c>
      <c r="C1445" s="203" t="s">
        <v>2751</v>
      </c>
      <c r="D1445" s="202" t="s">
        <v>2406</v>
      </c>
      <c r="E1445" s="195"/>
      <c r="F1445" s="204"/>
      <c r="G1445" s="195"/>
      <c r="H1445" s="195"/>
      <c r="I1445" s="214"/>
      <c r="J1445" s="214"/>
      <c r="K1445" s="195"/>
      <c r="L1445" s="195"/>
      <c r="M1445" s="195"/>
      <c r="N1445" s="216"/>
      <c r="O1445" s="195"/>
      <c r="P1445" s="195"/>
      <c r="Q1445" s="195"/>
      <c r="R1445" s="195"/>
      <c r="S1445" s="201"/>
    </row>
    <row r="1446" spans="1:19" ht="15" hidden="1" x14ac:dyDescent="0.25">
      <c r="A1446" s="172"/>
      <c r="B1446" s="202" t="s">
        <v>2753</v>
      </c>
      <c r="C1446" s="203" t="s">
        <v>2754</v>
      </c>
      <c r="D1446" s="202" t="s">
        <v>2406</v>
      </c>
      <c r="E1446" s="195"/>
      <c r="F1446" s="204"/>
      <c r="G1446" s="195"/>
      <c r="H1446" s="195"/>
      <c r="I1446" s="214"/>
      <c r="J1446" s="214"/>
      <c r="K1446" s="195"/>
      <c r="L1446" s="195"/>
      <c r="M1446" s="195"/>
      <c r="N1446" s="216"/>
      <c r="O1446" s="195"/>
      <c r="P1446" s="195"/>
      <c r="Q1446" s="195"/>
      <c r="R1446" s="195"/>
      <c r="S1446" s="201"/>
    </row>
    <row r="1447" spans="1:19" ht="15" hidden="1" x14ac:dyDescent="0.25">
      <c r="A1447" s="172"/>
      <c r="B1447" s="202" t="s">
        <v>2755</v>
      </c>
      <c r="C1447" s="203" t="s">
        <v>2756</v>
      </c>
      <c r="D1447" s="202" t="s">
        <v>2406</v>
      </c>
      <c r="E1447" s="195"/>
      <c r="F1447" s="204"/>
      <c r="G1447" s="195"/>
      <c r="H1447" s="195"/>
      <c r="I1447" s="214"/>
      <c r="J1447" s="214"/>
      <c r="K1447" s="195"/>
      <c r="L1447" s="195"/>
      <c r="M1447" s="195"/>
      <c r="N1447" s="216"/>
      <c r="O1447" s="195"/>
      <c r="P1447" s="195"/>
      <c r="Q1447" s="195"/>
      <c r="R1447" s="195"/>
      <c r="S1447" s="201"/>
    </row>
    <row r="1448" spans="1:19" ht="15" hidden="1" x14ac:dyDescent="0.25">
      <c r="A1448" s="172"/>
      <c r="B1448" s="202" t="s">
        <v>2757</v>
      </c>
      <c r="C1448" s="203" t="s">
        <v>2756</v>
      </c>
      <c r="D1448" s="202" t="s">
        <v>2406</v>
      </c>
      <c r="E1448" s="195"/>
      <c r="F1448" s="204"/>
      <c r="G1448" s="195"/>
      <c r="H1448" s="195"/>
      <c r="I1448" s="214"/>
      <c r="J1448" s="214"/>
      <c r="K1448" s="195"/>
      <c r="L1448" s="195"/>
      <c r="M1448" s="195"/>
      <c r="N1448" s="216"/>
      <c r="O1448" s="195"/>
      <c r="P1448" s="195"/>
      <c r="Q1448" s="195"/>
      <c r="R1448" s="195"/>
      <c r="S1448" s="201"/>
    </row>
    <row r="1449" spans="1:19" ht="15" hidden="1" x14ac:dyDescent="0.25">
      <c r="A1449" s="172"/>
      <c r="B1449" s="202" t="s">
        <v>2758</v>
      </c>
      <c r="C1449" s="203" t="s">
        <v>2756</v>
      </c>
      <c r="D1449" s="202" t="s">
        <v>2406</v>
      </c>
      <c r="E1449" s="195"/>
      <c r="F1449" s="204"/>
      <c r="G1449" s="195"/>
      <c r="H1449" s="195"/>
      <c r="I1449" s="214"/>
      <c r="J1449" s="214"/>
      <c r="K1449" s="195"/>
      <c r="L1449" s="195"/>
      <c r="M1449" s="195"/>
      <c r="N1449" s="216"/>
      <c r="O1449" s="195"/>
      <c r="P1449" s="195"/>
      <c r="Q1449" s="195"/>
      <c r="R1449" s="195"/>
      <c r="S1449" s="201"/>
    </row>
    <row r="1450" spans="1:19" ht="15" hidden="1" x14ac:dyDescent="0.25">
      <c r="A1450" s="172"/>
      <c r="B1450" s="202" t="s">
        <v>2759</v>
      </c>
      <c r="C1450" s="203" t="s">
        <v>2760</v>
      </c>
      <c r="D1450" s="202" t="s">
        <v>2406</v>
      </c>
      <c r="E1450" s="195"/>
      <c r="F1450" s="204"/>
      <c r="G1450" s="195"/>
      <c r="H1450" s="195"/>
      <c r="I1450" s="214"/>
      <c r="J1450" s="214"/>
      <c r="K1450" s="195"/>
      <c r="L1450" s="195"/>
      <c r="M1450" s="195"/>
      <c r="N1450" s="216"/>
      <c r="O1450" s="195"/>
      <c r="P1450" s="195"/>
      <c r="Q1450" s="195"/>
      <c r="R1450" s="195"/>
      <c r="S1450" s="201"/>
    </row>
    <row r="1451" spans="1:19" ht="15" hidden="1" x14ac:dyDescent="0.25">
      <c r="A1451" s="172"/>
      <c r="B1451" s="202" t="s">
        <v>2761</v>
      </c>
      <c r="C1451" s="203" t="s">
        <v>2760</v>
      </c>
      <c r="D1451" s="202" t="s">
        <v>2406</v>
      </c>
      <c r="E1451" s="195"/>
      <c r="F1451" s="204"/>
      <c r="G1451" s="195"/>
      <c r="H1451" s="195"/>
      <c r="I1451" s="214"/>
      <c r="J1451" s="214"/>
      <c r="K1451" s="195"/>
      <c r="L1451" s="195"/>
      <c r="M1451" s="195"/>
      <c r="N1451" s="216"/>
      <c r="O1451" s="195"/>
      <c r="P1451" s="195"/>
      <c r="Q1451" s="195"/>
      <c r="R1451" s="195"/>
      <c r="S1451" s="201"/>
    </row>
    <row r="1452" spans="1:19" ht="15" hidden="1" x14ac:dyDescent="0.25">
      <c r="A1452" s="172"/>
      <c r="B1452" s="202" t="s">
        <v>2762</v>
      </c>
      <c r="C1452" s="203" t="s">
        <v>2760</v>
      </c>
      <c r="D1452" s="202" t="s">
        <v>2406</v>
      </c>
      <c r="E1452" s="195"/>
      <c r="F1452" s="204"/>
      <c r="G1452" s="195"/>
      <c r="H1452" s="195"/>
      <c r="I1452" s="214"/>
      <c r="J1452" s="214"/>
      <c r="K1452" s="195"/>
      <c r="L1452" s="195"/>
      <c r="M1452" s="195"/>
      <c r="N1452" s="216"/>
      <c r="O1452" s="195"/>
      <c r="P1452" s="195"/>
      <c r="Q1452" s="195"/>
      <c r="R1452" s="195"/>
      <c r="S1452" s="201"/>
    </row>
    <row r="1453" spans="1:19" ht="15" hidden="1" x14ac:dyDescent="0.25">
      <c r="A1453" s="172"/>
      <c r="B1453" s="202" t="s">
        <v>2763</v>
      </c>
      <c r="C1453" s="203" t="s">
        <v>2760</v>
      </c>
      <c r="D1453" s="202" t="s">
        <v>2406</v>
      </c>
      <c r="E1453" s="195"/>
      <c r="F1453" s="204"/>
      <c r="G1453" s="195"/>
      <c r="H1453" s="195"/>
      <c r="I1453" s="214"/>
      <c r="J1453" s="214"/>
      <c r="K1453" s="195"/>
      <c r="L1453" s="195"/>
      <c r="M1453" s="195"/>
      <c r="N1453" s="216"/>
      <c r="O1453" s="195"/>
      <c r="P1453" s="195"/>
      <c r="Q1453" s="195"/>
      <c r="R1453" s="195"/>
      <c r="S1453" s="201"/>
    </row>
    <row r="1454" spans="1:19" ht="15" hidden="1" x14ac:dyDescent="0.25">
      <c r="A1454" s="172"/>
      <c r="B1454" s="202" t="s">
        <v>2764</v>
      </c>
      <c r="C1454" s="203" t="s">
        <v>2760</v>
      </c>
      <c r="D1454" s="202" t="s">
        <v>2406</v>
      </c>
      <c r="E1454" s="195"/>
      <c r="F1454" s="204"/>
      <c r="G1454" s="195"/>
      <c r="H1454" s="195"/>
      <c r="I1454" s="214"/>
      <c r="J1454" s="214"/>
      <c r="K1454" s="195"/>
      <c r="L1454" s="195"/>
      <c r="M1454" s="195"/>
      <c r="N1454" s="216"/>
      <c r="O1454" s="195"/>
      <c r="P1454" s="195"/>
      <c r="Q1454" s="195"/>
      <c r="R1454" s="195"/>
      <c r="S1454" s="201"/>
    </row>
    <row r="1455" spans="1:19" ht="15" hidden="1" x14ac:dyDescent="0.25">
      <c r="A1455" s="172"/>
      <c r="B1455" s="202" t="s">
        <v>2765</v>
      </c>
      <c r="C1455" s="203" t="s">
        <v>2760</v>
      </c>
      <c r="D1455" s="202" t="s">
        <v>2406</v>
      </c>
      <c r="E1455" s="195"/>
      <c r="F1455" s="204"/>
      <c r="G1455" s="195"/>
      <c r="H1455" s="195"/>
      <c r="I1455" s="214"/>
      <c r="J1455" s="214"/>
      <c r="K1455" s="195"/>
      <c r="L1455" s="195"/>
      <c r="M1455" s="195"/>
      <c r="N1455" s="216"/>
      <c r="O1455" s="195"/>
      <c r="P1455" s="195"/>
      <c r="Q1455" s="195"/>
      <c r="R1455" s="195"/>
      <c r="S1455" s="201"/>
    </row>
    <row r="1456" spans="1:19" ht="15" hidden="1" x14ac:dyDescent="0.25">
      <c r="A1456" s="172"/>
      <c r="B1456" s="202" t="s">
        <v>2766</v>
      </c>
      <c r="C1456" s="203" t="s">
        <v>2760</v>
      </c>
      <c r="D1456" s="202" t="s">
        <v>2406</v>
      </c>
      <c r="E1456" s="195"/>
      <c r="F1456" s="204"/>
      <c r="G1456" s="195"/>
      <c r="H1456" s="195"/>
      <c r="I1456" s="214"/>
      <c r="J1456" s="214"/>
      <c r="K1456" s="195"/>
      <c r="L1456" s="195"/>
      <c r="M1456" s="195"/>
      <c r="N1456" s="216"/>
      <c r="O1456" s="195"/>
      <c r="P1456" s="195"/>
      <c r="Q1456" s="195"/>
      <c r="R1456" s="195"/>
      <c r="S1456" s="201"/>
    </row>
    <row r="1457" spans="1:19" ht="15" hidden="1" x14ac:dyDescent="0.25">
      <c r="A1457" s="172"/>
      <c r="B1457" s="202" t="s">
        <v>2767</v>
      </c>
      <c r="C1457" s="203" t="s">
        <v>2760</v>
      </c>
      <c r="D1457" s="202" t="s">
        <v>2406</v>
      </c>
      <c r="E1457" s="195"/>
      <c r="F1457" s="204"/>
      <c r="G1457" s="195"/>
      <c r="H1457" s="195"/>
      <c r="I1457" s="214"/>
      <c r="J1457" s="214"/>
      <c r="K1457" s="195"/>
      <c r="L1457" s="195"/>
      <c r="M1457" s="195"/>
      <c r="N1457" s="216"/>
      <c r="O1457" s="195"/>
      <c r="P1457" s="195"/>
      <c r="Q1457" s="195"/>
      <c r="R1457" s="195"/>
      <c r="S1457" s="201"/>
    </row>
    <row r="1458" spans="1:19" ht="15" hidden="1" x14ac:dyDescent="0.25">
      <c r="A1458" s="172"/>
      <c r="B1458" s="202" t="s">
        <v>2768</v>
      </c>
      <c r="C1458" s="203" t="s">
        <v>2760</v>
      </c>
      <c r="D1458" s="202" t="s">
        <v>2406</v>
      </c>
      <c r="E1458" s="195"/>
      <c r="F1458" s="204"/>
      <c r="G1458" s="195"/>
      <c r="H1458" s="195"/>
      <c r="I1458" s="214"/>
      <c r="J1458" s="214"/>
      <c r="K1458" s="195"/>
      <c r="L1458" s="195"/>
      <c r="M1458" s="195"/>
      <c r="N1458" s="216"/>
      <c r="O1458" s="195"/>
      <c r="P1458" s="195"/>
      <c r="Q1458" s="195"/>
      <c r="R1458" s="195"/>
      <c r="S1458" s="201"/>
    </row>
    <row r="1459" spans="1:19" ht="15" hidden="1" x14ac:dyDescent="0.25">
      <c r="A1459" s="172"/>
      <c r="B1459" s="202" t="s">
        <v>2769</v>
      </c>
      <c r="C1459" s="203" t="s">
        <v>2770</v>
      </c>
      <c r="D1459" s="202" t="s">
        <v>2406</v>
      </c>
      <c r="E1459" s="195"/>
      <c r="F1459" s="204"/>
      <c r="G1459" s="195"/>
      <c r="H1459" s="195"/>
      <c r="I1459" s="214"/>
      <c r="J1459" s="214"/>
      <c r="K1459" s="195"/>
      <c r="L1459" s="195"/>
      <c r="M1459" s="195"/>
      <c r="N1459" s="216"/>
      <c r="O1459" s="195"/>
      <c r="P1459" s="195"/>
      <c r="Q1459" s="195"/>
      <c r="R1459" s="195"/>
      <c r="S1459" s="201"/>
    </row>
    <row r="1460" spans="1:19" ht="15" hidden="1" x14ac:dyDescent="0.25">
      <c r="A1460" s="172"/>
      <c r="B1460" s="202" t="s">
        <v>2771</v>
      </c>
      <c r="C1460" s="203" t="s">
        <v>2772</v>
      </c>
      <c r="D1460" s="202" t="s">
        <v>2406</v>
      </c>
      <c r="E1460" s="195"/>
      <c r="F1460" s="204"/>
      <c r="G1460" s="195"/>
      <c r="H1460" s="195"/>
      <c r="I1460" s="214"/>
      <c r="J1460" s="214"/>
      <c r="K1460" s="195"/>
      <c r="L1460" s="195"/>
      <c r="M1460" s="195"/>
      <c r="N1460" s="216"/>
      <c r="O1460" s="195"/>
      <c r="P1460" s="195"/>
      <c r="Q1460" s="195"/>
      <c r="R1460" s="195"/>
      <c r="S1460" s="201"/>
    </row>
    <row r="1461" spans="1:19" ht="15" hidden="1" x14ac:dyDescent="0.25">
      <c r="A1461" s="172"/>
      <c r="B1461" s="202" t="s">
        <v>2773</v>
      </c>
      <c r="C1461" s="203" t="s">
        <v>2774</v>
      </c>
      <c r="D1461" s="202" t="s">
        <v>2406</v>
      </c>
      <c r="E1461" s="195"/>
      <c r="F1461" s="204"/>
      <c r="G1461" s="195"/>
      <c r="H1461" s="195"/>
      <c r="I1461" s="214"/>
      <c r="J1461" s="214"/>
      <c r="K1461" s="195"/>
      <c r="L1461" s="195"/>
      <c r="M1461" s="195"/>
      <c r="N1461" s="216"/>
      <c r="O1461" s="195"/>
      <c r="P1461" s="195"/>
      <c r="Q1461" s="195"/>
      <c r="R1461" s="195"/>
      <c r="S1461" s="201"/>
    </row>
    <row r="1462" spans="1:19" ht="15" hidden="1" x14ac:dyDescent="0.25">
      <c r="A1462" s="172"/>
      <c r="B1462" s="202" t="s">
        <v>2775</v>
      </c>
      <c r="C1462" s="203" t="s">
        <v>2776</v>
      </c>
      <c r="D1462" s="202" t="s">
        <v>2406</v>
      </c>
      <c r="E1462" s="195"/>
      <c r="F1462" s="204"/>
      <c r="G1462" s="195"/>
      <c r="H1462" s="195"/>
      <c r="I1462" s="214"/>
      <c r="J1462" s="214"/>
      <c r="K1462" s="195"/>
      <c r="L1462" s="195"/>
      <c r="M1462" s="195"/>
      <c r="N1462" s="216"/>
      <c r="O1462" s="195"/>
      <c r="P1462" s="195"/>
      <c r="Q1462" s="195"/>
      <c r="R1462" s="195"/>
      <c r="S1462" s="201"/>
    </row>
    <row r="1463" spans="1:19" ht="15" hidden="1" x14ac:dyDescent="0.25">
      <c r="A1463" s="172"/>
      <c r="B1463" s="202" t="s">
        <v>2777</v>
      </c>
      <c r="C1463" s="203" t="s">
        <v>2778</v>
      </c>
      <c r="D1463" s="202" t="s">
        <v>2406</v>
      </c>
      <c r="E1463" s="195"/>
      <c r="F1463" s="204"/>
      <c r="G1463" s="195"/>
      <c r="H1463" s="195"/>
      <c r="I1463" s="214"/>
      <c r="J1463" s="214"/>
      <c r="K1463" s="195"/>
      <c r="L1463" s="195"/>
      <c r="M1463" s="195"/>
      <c r="N1463" s="216"/>
      <c r="O1463" s="195"/>
      <c r="P1463" s="195"/>
      <c r="Q1463" s="195"/>
      <c r="R1463" s="195"/>
      <c r="S1463" s="201"/>
    </row>
    <row r="1464" spans="1:19" ht="15" hidden="1" x14ac:dyDescent="0.25">
      <c r="A1464" s="172"/>
      <c r="B1464" s="202" t="s">
        <v>2779</v>
      </c>
      <c r="C1464" s="203" t="s">
        <v>2780</v>
      </c>
      <c r="D1464" s="202" t="s">
        <v>2406</v>
      </c>
      <c r="E1464" s="195"/>
      <c r="F1464" s="204"/>
      <c r="G1464" s="195"/>
      <c r="H1464" s="195"/>
      <c r="I1464" s="214"/>
      <c r="J1464" s="214"/>
      <c r="K1464" s="195"/>
      <c r="L1464" s="195"/>
      <c r="M1464" s="195"/>
      <c r="N1464" s="216"/>
      <c r="O1464" s="195"/>
      <c r="P1464" s="195"/>
      <c r="Q1464" s="195"/>
      <c r="R1464" s="195"/>
      <c r="S1464" s="201"/>
    </row>
    <row r="1465" spans="1:19" ht="15" hidden="1" x14ac:dyDescent="0.25">
      <c r="A1465" s="172"/>
      <c r="B1465" s="202" t="s">
        <v>2781</v>
      </c>
      <c r="C1465" s="203" t="s">
        <v>2782</v>
      </c>
      <c r="D1465" s="202" t="s">
        <v>2406</v>
      </c>
      <c r="E1465" s="195"/>
      <c r="F1465" s="204"/>
      <c r="G1465" s="195"/>
      <c r="H1465" s="195"/>
      <c r="I1465" s="214"/>
      <c r="J1465" s="214"/>
      <c r="K1465" s="195"/>
      <c r="L1465" s="195"/>
      <c r="M1465" s="195"/>
      <c r="N1465" s="216"/>
      <c r="O1465" s="195"/>
      <c r="P1465" s="195"/>
      <c r="Q1465" s="195"/>
      <c r="R1465" s="195"/>
      <c r="S1465" s="201"/>
    </row>
    <row r="1466" spans="1:19" ht="15" hidden="1" x14ac:dyDescent="0.25">
      <c r="A1466" s="172"/>
      <c r="B1466" s="202" t="s">
        <v>2783</v>
      </c>
      <c r="C1466" s="203" t="s">
        <v>2784</v>
      </c>
      <c r="D1466" s="202" t="s">
        <v>2406</v>
      </c>
      <c r="E1466" s="195"/>
      <c r="F1466" s="204"/>
      <c r="G1466" s="195"/>
      <c r="H1466" s="195"/>
      <c r="I1466" s="214"/>
      <c r="J1466" s="214"/>
      <c r="K1466" s="195"/>
      <c r="L1466" s="195"/>
      <c r="M1466" s="195"/>
      <c r="N1466" s="216"/>
      <c r="O1466" s="195"/>
      <c r="P1466" s="195"/>
      <c r="Q1466" s="195"/>
      <c r="R1466" s="195"/>
      <c r="S1466" s="201"/>
    </row>
    <row r="1467" spans="1:19" ht="15" hidden="1" x14ac:dyDescent="0.25">
      <c r="A1467" s="172"/>
      <c r="B1467" s="202" t="s">
        <v>2785</v>
      </c>
      <c r="C1467" s="203" t="s">
        <v>2786</v>
      </c>
      <c r="D1467" s="202" t="s">
        <v>2406</v>
      </c>
      <c r="E1467" s="195"/>
      <c r="F1467" s="204"/>
      <c r="G1467" s="195"/>
      <c r="H1467" s="195"/>
      <c r="I1467" s="214"/>
      <c r="J1467" s="214"/>
      <c r="K1467" s="195"/>
      <c r="L1467" s="195"/>
      <c r="M1467" s="195"/>
      <c r="N1467" s="216"/>
      <c r="O1467" s="195"/>
      <c r="P1467" s="195"/>
      <c r="Q1467" s="195"/>
      <c r="R1467" s="195"/>
      <c r="S1467" s="201"/>
    </row>
    <row r="1468" spans="1:19" ht="15" hidden="1" x14ac:dyDescent="0.25">
      <c r="A1468" s="172"/>
      <c r="B1468" s="202" t="s">
        <v>2787</v>
      </c>
      <c r="C1468" s="203" t="s">
        <v>2788</v>
      </c>
      <c r="D1468" s="202" t="s">
        <v>2406</v>
      </c>
      <c r="E1468" s="195"/>
      <c r="F1468" s="204"/>
      <c r="G1468" s="195"/>
      <c r="H1468" s="195"/>
      <c r="I1468" s="214"/>
      <c r="J1468" s="214"/>
      <c r="K1468" s="195"/>
      <c r="L1468" s="195"/>
      <c r="M1468" s="195"/>
      <c r="N1468" s="216"/>
      <c r="O1468" s="195"/>
      <c r="P1468" s="195"/>
      <c r="Q1468" s="195"/>
      <c r="R1468" s="195"/>
      <c r="S1468" s="201"/>
    </row>
    <row r="1469" spans="1:19" ht="15" hidden="1" x14ac:dyDescent="0.25">
      <c r="A1469" s="172"/>
      <c r="B1469" s="202" t="s">
        <v>2789</v>
      </c>
      <c r="C1469" s="203" t="s">
        <v>2790</v>
      </c>
      <c r="D1469" s="202" t="s">
        <v>2406</v>
      </c>
      <c r="E1469" s="195"/>
      <c r="F1469" s="204"/>
      <c r="G1469" s="195"/>
      <c r="H1469" s="195"/>
      <c r="I1469" s="214"/>
      <c r="J1469" s="214"/>
      <c r="K1469" s="195"/>
      <c r="L1469" s="195"/>
      <c r="M1469" s="195"/>
      <c r="N1469" s="216"/>
      <c r="O1469" s="195"/>
      <c r="P1469" s="195"/>
      <c r="Q1469" s="195"/>
      <c r="R1469" s="195"/>
      <c r="S1469" s="201"/>
    </row>
    <row r="1470" spans="1:19" ht="15" hidden="1" x14ac:dyDescent="0.25">
      <c r="A1470" s="172"/>
      <c r="B1470" s="202" t="s">
        <v>2791</v>
      </c>
      <c r="C1470" s="203" t="s">
        <v>2792</v>
      </c>
      <c r="D1470" s="202" t="s">
        <v>2406</v>
      </c>
      <c r="E1470" s="195"/>
      <c r="F1470" s="204"/>
      <c r="G1470" s="195"/>
      <c r="H1470" s="195"/>
      <c r="I1470" s="214"/>
      <c r="J1470" s="214"/>
      <c r="K1470" s="195"/>
      <c r="L1470" s="195"/>
      <c r="M1470" s="195"/>
      <c r="N1470" s="216"/>
      <c r="O1470" s="195"/>
      <c r="P1470" s="195"/>
      <c r="Q1470" s="195"/>
      <c r="R1470" s="195"/>
      <c r="S1470" s="201"/>
    </row>
    <row r="1471" spans="1:19" ht="15" hidden="1" x14ac:dyDescent="0.25">
      <c r="A1471" s="172"/>
      <c r="B1471" s="202" t="s">
        <v>2793</v>
      </c>
      <c r="C1471" s="203" t="s">
        <v>2794</v>
      </c>
      <c r="D1471" s="202" t="s">
        <v>2406</v>
      </c>
      <c r="E1471" s="195"/>
      <c r="F1471" s="204"/>
      <c r="G1471" s="195"/>
      <c r="H1471" s="195"/>
      <c r="I1471" s="214"/>
      <c r="J1471" s="214"/>
      <c r="K1471" s="195"/>
      <c r="L1471" s="195"/>
      <c r="M1471" s="195"/>
      <c r="N1471" s="216"/>
      <c r="O1471" s="195"/>
      <c r="P1471" s="195"/>
      <c r="Q1471" s="195"/>
      <c r="R1471" s="195"/>
      <c r="S1471" s="201"/>
    </row>
    <row r="1472" spans="1:19" ht="15" hidden="1" x14ac:dyDescent="0.25">
      <c r="A1472" s="172"/>
      <c r="B1472" s="202" t="s">
        <v>2795</v>
      </c>
      <c r="C1472" s="203" t="s">
        <v>2796</v>
      </c>
      <c r="D1472" s="202" t="s">
        <v>2406</v>
      </c>
      <c r="E1472" s="195"/>
      <c r="F1472" s="204"/>
      <c r="G1472" s="195"/>
      <c r="H1472" s="195"/>
      <c r="I1472" s="214"/>
      <c r="J1472" s="214"/>
      <c r="K1472" s="195"/>
      <c r="L1472" s="195"/>
      <c r="M1472" s="195"/>
      <c r="N1472" s="216"/>
      <c r="O1472" s="195"/>
      <c r="P1472" s="195"/>
      <c r="Q1472" s="195"/>
      <c r="R1472" s="195"/>
      <c r="S1472" s="201"/>
    </row>
    <row r="1473" spans="1:19" ht="15" hidden="1" x14ac:dyDescent="0.25">
      <c r="A1473" s="172"/>
      <c r="B1473" s="202" t="s">
        <v>2797</v>
      </c>
      <c r="C1473" s="203" t="s">
        <v>2798</v>
      </c>
      <c r="D1473" s="202" t="s">
        <v>2406</v>
      </c>
      <c r="E1473" s="195"/>
      <c r="F1473" s="204"/>
      <c r="G1473" s="195"/>
      <c r="H1473" s="195"/>
      <c r="I1473" s="214"/>
      <c r="J1473" s="214"/>
      <c r="K1473" s="195"/>
      <c r="L1473" s="195"/>
      <c r="M1473" s="195"/>
      <c r="N1473" s="216"/>
      <c r="O1473" s="195"/>
      <c r="P1473" s="195"/>
      <c r="Q1473" s="195"/>
      <c r="R1473" s="195"/>
      <c r="S1473" s="201"/>
    </row>
    <row r="1474" spans="1:19" ht="15" hidden="1" x14ac:dyDescent="0.25">
      <c r="A1474" s="172"/>
      <c r="B1474" s="202" t="s">
        <v>2799</v>
      </c>
      <c r="C1474" s="203" t="s">
        <v>2798</v>
      </c>
      <c r="D1474" s="202" t="s">
        <v>2406</v>
      </c>
      <c r="E1474" s="195"/>
      <c r="F1474" s="204"/>
      <c r="G1474" s="195"/>
      <c r="H1474" s="195"/>
      <c r="I1474" s="214"/>
      <c r="J1474" s="214"/>
      <c r="K1474" s="195"/>
      <c r="L1474" s="195"/>
      <c r="M1474" s="195"/>
      <c r="N1474" s="216"/>
      <c r="O1474" s="195"/>
      <c r="P1474" s="195"/>
      <c r="Q1474" s="195"/>
      <c r="R1474" s="195"/>
      <c r="S1474" s="201"/>
    </row>
    <row r="1475" spans="1:19" ht="15" hidden="1" x14ac:dyDescent="0.25">
      <c r="A1475" s="172"/>
      <c r="B1475" s="202" t="s">
        <v>2800</v>
      </c>
      <c r="C1475" s="203" t="s">
        <v>2798</v>
      </c>
      <c r="D1475" s="202" t="s">
        <v>2406</v>
      </c>
      <c r="E1475" s="195"/>
      <c r="F1475" s="204"/>
      <c r="G1475" s="195"/>
      <c r="H1475" s="195"/>
      <c r="I1475" s="214"/>
      <c r="J1475" s="214"/>
      <c r="K1475" s="195"/>
      <c r="L1475" s="195"/>
      <c r="M1475" s="195"/>
      <c r="N1475" s="216"/>
      <c r="O1475" s="195"/>
      <c r="P1475" s="195"/>
      <c r="Q1475" s="195"/>
      <c r="R1475" s="195"/>
      <c r="S1475" s="201"/>
    </row>
    <row r="1476" spans="1:19" ht="15" hidden="1" x14ac:dyDescent="0.25">
      <c r="A1476" s="172"/>
      <c r="B1476" s="202" t="s">
        <v>2801</v>
      </c>
      <c r="C1476" s="203" t="s">
        <v>2798</v>
      </c>
      <c r="D1476" s="202" t="s">
        <v>2406</v>
      </c>
      <c r="E1476" s="195"/>
      <c r="F1476" s="204"/>
      <c r="G1476" s="195"/>
      <c r="H1476" s="195"/>
      <c r="I1476" s="214"/>
      <c r="J1476" s="214"/>
      <c r="K1476" s="195"/>
      <c r="L1476" s="195"/>
      <c r="M1476" s="195"/>
      <c r="N1476" s="216"/>
      <c r="O1476" s="195"/>
      <c r="P1476" s="195"/>
      <c r="Q1476" s="195"/>
      <c r="R1476" s="195"/>
      <c r="S1476" s="201"/>
    </row>
    <row r="1477" spans="1:19" ht="15" hidden="1" x14ac:dyDescent="0.25">
      <c r="A1477" s="172"/>
      <c r="B1477" s="202" t="s">
        <v>2802</v>
      </c>
      <c r="C1477" s="203" t="s">
        <v>2798</v>
      </c>
      <c r="D1477" s="202" t="s">
        <v>2406</v>
      </c>
      <c r="E1477" s="195"/>
      <c r="F1477" s="204"/>
      <c r="G1477" s="195"/>
      <c r="H1477" s="195"/>
      <c r="I1477" s="214"/>
      <c r="J1477" s="214"/>
      <c r="K1477" s="195"/>
      <c r="L1477" s="195"/>
      <c r="M1477" s="195"/>
      <c r="N1477" s="216"/>
      <c r="O1477" s="195"/>
      <c r="P1477" s="195"/>
      <c r="Q1477" s="195"/>
      <c r="R1477" s="195"/>
      <c r="S1477" s="201"/>
    </row>
    <row r="1478" spans="1:19" ht="15" hidden="1" x14ac:dyDescent="0.25">
      <c r="A1478" s="172"/>
      <c r="B1478" s="202" t="s">
        <v>2803</v>
      </c>
      <c r="C1478" s="203" t="s">
        <v>2804</v>
      </c>
      <c r="D1478" s="202" t="s">
        <v>2406</v>
      </c>
      <c r="E1478" s="195"/>
      <c r="F1478" s="204"/>
      <c r="G1478" s="195"/>
      <c r="H1478" s="195"/>
      <c r="I1478" s="214"/>
      <c r="J1478" s="214"/>
      <c r="K1478" s="195"/>
      <c r="L1478" s="195"/>
      <c r="M1478" s="195"/>
      <c r="N1478" s="216"/>
      <c r="O1478" s="195"/>
      <c r="P1478" s="195"/>
      <c r="Q1478" s="195"/>
      <c r="R1478" s="195"/>
      <c r="S1478" s="201"/>
    </row>
    <row r="1479" spans="1:19" ht="15" hidden="1" x14ac:dyDescent="0.25">
      <c r="A1479" s="172"/>
      <c r="B1479" s="202" t="s">
        <v>2805</v>
      </c>
      <c r="C1479" s="203" t="s">
        <v>2798</v>
      </c>
      <c r="D1479" s="202" t="s">
        <v>2406</v>
      </c>
      <c r="E1479" s="195"/>
      <c r="F1479" s="204"/>
      <c r="G1479" s="195"/>
      <c r="H1479" s="195"/>
      <c r="I1479" s="214"/>
      <c r="J1479" s="214"/>
      <c r="K1479" s="195"/>
      <c r="L1479" s="195"/>
      <c r="M1479" s="195"/>
      <c r="N1479" s="216"/>
      <c r="O1479" s="195"/>
      <c r="P1479" s="195"/>
      <c r="Q1479" s="195"/>
      <c r="R1479" s="195"/>
      <c r="S1479" s="201"/>
    </row>
    <row r="1480" spans="1:19" ht="15" hidden="1" x14ac:dyDescent="0.25">
      <c r="A1480" s="172"/>
      <c r="B1480" s="202" t="s">
        <v>2806</v>
      </c>
      <c r="C1480" s="203" t="s">
        <v>2798</v>
      </c>
      <c r="D1480" s="202" t="s">
        <v>2406</v>
      </c>
      <c r="E1480" s="195"/>
      <c r="F1480" s="204"/>
      <c r="G1480" s="195"/>
      <c r="H1480" s="195"/>
      <c r="I1480" s="214"/>
      <c r="J1480" s="214"/>
      <c r="K1480" s="195"/>
      <c r="L1480" s="195"/>
      <c r="M1480" s="195"/>
      <c r="N1480" s="216"/>
      <c r="O1480" s="195"/>
      <c r="P1480" s="195"/>
      <c r="Q1480" s="195"/>
      <c r="R1480" s="195"/>
      <c r="S1480" s="201"/>
    </row>
    <row r="1481" spans="1:19" ht="15" hidden="1" x14ac:dyDescent="0.25">
      <c r="A1481" s="172"/>
      <c r="B1481" s="202" t="s">
        <v>2807</v>
      </c>
      <c r="C1481" s="203" t="s">
        <v>2798</v>
      </c>
      <c r="D1481" s="202" t="s">
        <v>2406</v>
      </c>
      <c r="E1481" s="195"/>
      <c r="F1481" s="204"/>
      <c r="G1481" s="195"/>
      <c r="H1481" s="195"/>
      <c r="I1481" s="214"/>
      <c r="J1481" s="214"/>
      <c r="K1481" s="195"/>
      <c r="L1481" s="195"/>
      <c r="M1481" s="195"/>
      <c r="N1481" s="216"/>
      <c r="O1481" s="195"/>
      <c r="P1481" s="195"/>
      <c r="Q1481" s="195"/>
      <c r="R1481" s="195"/>
      <c r="S1481" s="201"/>
    </row>
    <row r="1482" spans="1:19" ht="15" hidden="1" x14ac:dyDescent="0.25">
      <c r="A1482" s="172"/>
      <c r="B1482" s="202" t="s">
        <v>2808</v>
      </c>
      <c r="C1482" s="203" t="s">
        <v>2798</v>
      </c>
      <c r="D1482" s="202" t="s">
        <v>2406</v>
      </c>
      <c r="E1482" s="195"/>
      <c r="F1482" s="204"/>
      <c r="G1482" s="195"/>
      <c r="H1482" s="195"/>
      <c r="I1482" s="214"/>
      <c r="J1482" s="214"/>
      <c r="K1482" s="195"/>
      <c r="L1482" s="195"/>
      <c r="M1482" s="195"/>
      <c r="N1482" s="216"/>
      <c r="O1482" s="195"/>
      <c r="P1482" s="195"/>
      <c r="Q1482" s="195"/>
      <c r="R1482" s="195"/>
      <c r="S1482" s="201"/>
    </row>
    <row r="1483" spans="1:19" ht="15" hidden="1" x14ac:dyDescent="0.25">
      <c r="A1483" s="172"/>
      <c r="B1483" s="202" t="s">
        <v>2809</v>
      </c>
      <c r="C1483" s="203" t="s">
        <v>2798</v>
      </c>
      <c r="D1483" s="202" t="s">
        <v>2406</v>
      </c>
      <c r="E1483" s="195"/>
      <c r="F1483" s="204"/>
      <c r="G1483" s="195"/>
      <c r="H1483" s="195"/>
      <c r="I1483" s="214"/>
      <c r="J1483" s="214"/>
      <c r="K1483" s="195"/>
      <c r="L1483" s="195"/>
      <c r="M1483" s="195"/>
      <c r="N1483" s="216"/>
      <c r="O1483" s="195"/>
      <c r="P1483" s="195"/>
      <c r="Q1483" s="195"/>
      <c r="R1483" s="195"/>
      <c r="S1483" s="201"/>
    </row>
    <row r="1484" spans="1:19" ht="15" hidden="1" x14ac:dyDescent="0.25">
      <c r="A1484" s="172"/>
      <c r="B1484" s="202" t="s">
        <v>2810</v>
      </c>
      <c r="C1484" s="203" t="s">
        <v>2798</v>
      </c>
      <c r="D1484" s="202" t="s">
        <v>2406</v>
      </c>
      <c r="E1484" s="195"/>
      <c r="F1484" s="204"/>
      <c r="G1484" s="195"/>
      <c r="H1484" s="195"/>
      <c r="I1484" s="214"/>
      <c r="J1484" s="214"/>
      <c r="K1484" s="195"/>
      <c r="L1484" s="195"/>
      <c r="M1484" s="195"/>
      <c r="N1484" s="216"/>
      <c r="O1484" s="195"/>
      <c r="P1484" s="195"/>
      <c r="Q1484" s="195"/>
      <c r="R1484" s="195"/>
      <c r="S1484" s="201"/>
    </row>
    <row r="1485" spans="1:19" ht="15" hidden="1" x14ac:dyDescent="0.25">
      <c r="A1485" s="172"/>
      <c r="B1485" s="202" t="s">
        <v>2811</v>
      </c>
      <c r="C1485" s="203" t="s">
        <v>2798</v>
      </c>
      <c r="D1485" s="202" t="s">
        <v>2406</v>
      </c>
      <c r="E1485" s="195"/>
      <c r="F1485" s="204"/>
      <c r="G1485" s="195"/>
      <c r="H1485" s="195"/>
      <c r="I1485" s="214"/>
      <c r="J1485" s="214"/>
      <c r="K1485" s="195"/>
      <c r="L1485" s="195"/>
      <c r="M1485" s="195"/>
      <c r="N1485" s="216"/>
      <c r="O1485" s="195"/>
      <c r="P1485" s="195"/>
      <c r="Q1485" s="195"/>
      <c r="R1485" s="195"/>
      <c r="S1485" s="201"/>
    </row>
    <row r="1486" spans="1:19" ht="15" hidden="1" x14ac:dyDescent="0.25">
      <c r="A1486" s="172"/>
      <c r="B1486" s="202" t="s">
        <v>2812</v>
      </c>
      <c r="C1486" s="203" t="s">
        <v>2798</v>
      </c>
      <c r="D1486" s="202" t="s">
        <v>2406</v>
      </c>
      <c r="E1486" s="195"/>
      <c r="F1486" s="204"/>
      <c r="G1486" s="195"/>
      <c r="H1486" s="195"/>
      <c r="I1486" s="214"/>
      <c r="J1486" s="214"/>
      <c r="K1486" s="195"/>
      <c r="L1486" s="195"/>
      <c r="M1486" s="195"/>
      <c r="N1486" s="216"/>
      <c r="O1486" s="195"/>
      <c r="P1486" s="195"/>
      <c r="Q1486" s="195"/>
      <c r="R1486" s="195"/>
      <c r="S1486" s="201"/>
    </row>
    <row r="1487" spans="1:19" ht="15" hidden="1" x14ac:dyDescent="0.25">
      <c r="A1487" s="172"/>
      <c r="B1487" s="202" t="s">
        <v>2813</v>
      </c>
      <c r="C1487" s="203" t="s">
        <v>2798</v>
      </c>
      <c r="D1487" s="202" t="s">
        <v>2406</v>
      </c>
      <c r="E1487" s="195"/>
      <c r="F1487" s="204"/>
      <c r="G1487" s="195"/>
      <c r="H1487" s="195"/>
      <c r="I1487" s="214"/>
      <c r="J1487" s="214"/>
      <c r="K1487" s="195"/>
      <c r="L1487" s="195"/>
      <c r="M1487" s="195"/>
      <c r="N1487" s="216"/>
      <c r="O1487" s="195"/>
      <c r="P1487" s="195"/>
      <c r="Q1487" s="195"/>
      <c r="R1487" s="195"/>
      <c r="S1487" s="201"/>
    </row>
    <row r="1488" spans="1:19" ht="15" hidden="1" x14ac:dyDescent="0.25">
      <c r="A1488" s="172"/>
      <c r="B1488" s="202" t="s">
        <v>2814</v>
      </c>
      <c r="C1488" s="203" t="s">
        <v>2798</v>
      </c>
      <c r="D1488" s="202" t="s">
        <v>2406</v>
      </c>
      <c r="E1488" s="195"/>
      <c r="F1488" s="204"/>
      <c r="G1488" s="195"/>
      <c r="H1488" s="195"/>
      <c r="I1488" s="214"/>
      <c r="J1488" s="214"/>
      <c r="K1488" s="195"/>
      <c r="L1488" s="195"/>
      <c r="M1488" s="195"/>
      <c r="N1488" s="216"/>
      <c r="O1488" s="195"/>
      <c r="P1488" s="195"/>
      <c r="Q1488" s="195"/>
      <c r="R1488" s="195"/>
      <c r="S1488" s="201"/>
    </row>
    <row r="1489" spans="1:19" ht="15" hidden="1" x14ac:dyDescent="0.25">
      <c r="A1489" s="172"/>
      <c r="B1489" s="202" t="s">
        <v>2815</v>
      </c>
      <c r="C1489" s="203" t="s">
        <v>2798</v>
      </c>
      <c r="D1489" s="202" t="s">
        <v>2406</v>
      </c>
      <c r="E1489" s="195"/>
      <c r="F1489" s="204"/>
      <c r="G1489" s="195"/>
      <c r="H1489" s="195"/>
      <c r="I1489" s="214"/>
      <c r="J1489" s="214"/>
      <c r="K1489" s="195"/>
      <c r="L1489" s="195"/>
      <c r="M1489" s="195"/>
      <c r="N1489" s="216"/>
      <c r="O1489" s="195"/>
      <c r="P1489" s="195"/>
      <c r="Q1489" s="195"/>
      <c r="R1489" s="195"/>
      <c r="S1489" s="201"/>
    </row>
    <row r="1490" spans="1:19" ht="15" hidden="1" x14ac:dyDescent="0.25">
      <c r="A1490" s="172"/>
      <c r="B1490" s="202" t="s">
        <v>2816</v>
      </c>
      <c r="C1490" s="203" t="s">
        <v>2798</v>
      </c>
      <c r="D1490" s="202" t="s">
        <v>2406</v>
      </c>
      <c r="E1490" s="195"/>
      <c r="F1490" s="204"/>
      <c r="G1490" s="195"/>
      <c r="H1490" s="195"/>
      <c r="I1490" s="214"/>
      <c r="J1490" s="214"/>
      <c r="K1490" s="195"/>
      <c r="L1490" s="195"/>
      <c r="M1490" s="195"/>
      <c r="N1490" s="216"/>
      <c r="O1490" s="195"/>
      <c r="P1490" s="195"/>
      <c r="Q1490" s="195"/>
      <c r="R1490" s="195"/>
      <c r="S1490" s="201"/>
    </row>
    <row r="1491" spans="1:19" ht="15" hidden="1" x14ac:dyDescent="0.25">
      <c r="A1491" s="172"/>
      <c r="B1491" s="202" t="s">
        <v>2817</v>
      </c>
      <c r="C1491" s="203" t="s">
        <v>2818</v>
      </c>
      <c r="D1491" s="202" t="s">
        <v>2406</v>
      </c>
      <c r="E1491" s="195"/>
      <c r="F1491" s="204"/>
      <c r="G1491" s="195"/>
      <c r="H1491" s="195"/>
      <c r="I1491" s="214"/>
      <c r="J1491" s="214"/>
      <c r="K1491" s="195"/>
      <c r="L1491" s="195"/>
      <c r="M1491" s="195"/>
      <c r="N1491" s="216"/>
      <c r="O1491" s="195"/>
      <c r="P1491" s="195"/>
      <c r="Q1491" s="195"/>
      <c r="R1491" s="195"/>
      <c r="S1491" s="201"/>
    </row>
    <row r="1492" spans="1:19" ht="15" hidden="1" x14ac:dyDescent="0.25">
      <c r="A1492" s="172"/>
      <c r="B1492" s="202" t="s">
        <v>2819</v>
      </c>
      <c r="C1492" s="203" t="s">
        <v>2798</v>
      </c>
      <c r="D1492" s="202" t="s">
        <v>2406</v>
      </c>
      <c r="E1492" s="195"/>
      <c r="F1492" s="204"/>
      <c r="G1492" s="195"/>
      <c r="H1492" s="195"/>
      <c r="I1492" s="214"/>
      <c r="J1492" s="214"/>
      <c r="K1492" s="195"/>
      <c r="L1492" s="195"/>
      <c r="M1492" s="195"/>
      <c r="N1492" s="216"/>
      <c r="O1492" s="195"/>
      <c r="P1492" s="195"/>
      <c r="Q1492" s="195"/>
      <c r="R1492" s="195"/>
      <c r="S1492" s="201"/>
    </row>
    <row r="1493" spans="1:19" ht="15" hidden="1" x14ac:dyDescent="0.25">
      <c r="A1493" s="172"/>
      <c r="B1493" s="202" t="s">
        <v>2820</v>
      </c>
      <c r="C1493" s="203" t="s">
        <v>2821</v>
      </c>
      <c r="D1493" s="202" t="s">
        <v>2822</v>
      </c>
      <c r="E1493" s="195"/>
      <c r="F1493" s="204"/>
      <c r="G1493" s="195"/>
      <c r="H1493" s="195"/>
      <c r="I1493" s="214"/>
      <c r="J1493" s="214"/>
      <c r="K1493" s="195"/>
      <c r="L1493" s="195"/>
      <c r="M1493" s="195"/>
      <c r="N1493" s="216"/>
      <c r="O1493" s="195"/>
      <c r="P1493" s="195"/>
      <c r="Q1493" s="195"/>
      <c r="R1493" s="195"/>
      <c r="S1493" s="201"/>
    </row>
    <row r="1494" spans="1:19" ht="15" hidden="1" x14ac:dyDescent="0.25">
      <c r="A1494" s="172"/>
      <c r="B1494" s="202" t="s">
        <v>2823</v>
      </c>
      <c r="C1494" s="203" t="s">
        <v>2824</v>
      </c>
      <c r="D1494" s="202" t="s">
        <v>2825</v>
      </c>
      <c r="E1494" s="195"/>
      <c r="F1494" s="204"/>
      <c r="G1494" s="195"/>
      <c r="H1494" s="195"/>
      <c r="I1494" s="214"/>
      <c r="J1494" s="214"/>
      <c r="K1494" s="195"/>
      <c r="L1494" s="195"/>
      <c r="M1494" s="195"/>
      <c r="N1494" s="216"/>
      <c r="O1494" s="195"/>
      <c r="P1494" s="195"/>
      <c r="Q1494" s="195"/>
      <c r="R1494" s="195"/>
      <c r="S1494" s="201"/>
    </row>
    <row r="1495" spans="1:19" ht="15" hidden="1" x14ac:dyDescent="0.25">
      <c r="A1495" s="172"/>
      <c r="B1495" s="202" t="s">
        <v>2826</v>
      </c>
      <c r="C1495" s="203" t="s">
        <v>2827</v>
      </c>
      <c r="D1495" s="202" t="s">
        <v>2828</v>
      </c>
      <c r="E1495" s="195"/>
      <c r="F1495" s="204"/>
      <c r="G1495" s="195"/>
      <c r="H1495" s="195"/>
      <c r="I1495" s="214"/>
      <c r="J1495" s="214"/>
      <c r="K1495" s="195"/>
      <c r="L1495" s="195"/>
      <c r="M1495" s="195"/>
      <c r="N1495" s="216"/>
      <c r="O1495" s="195"/>
      <c r="P1495" s="195"/>
      <c r="Q1495" s="195"/>
      <c r="R1495" s="195"/>
      <c r="S1495" s="201"/>
    </row>
    <row r="1496" spans="1:19" ht="15" hidden="1" x14ac:dyDescent="0.25">
      <c r="A1496" s="172"/>
      <c r="B1496" s="202" t="s">
        <v>2829</v>
      </c>
      <c r="C1496" s="203" t="s">
        <v>2830</v>
      </c>
      <c r="D1496" s="202" t="s">
        <v>2831</v>
      </c>
      <c r="E1496" s="195"/>
      <c r="F1496" s="204"/>
      <c r="G1496" s="195"/>
      <c r="H1496" s="195"/>
      <c r="I1496" s="214"/>
      <c r="J1496" s="214"/>
      <c r="K1496" s="195"/>
      <c r="L1496" s="195"/>
      <c r="M1496" s="195"/>
      <c r="N1496" s="216"/>
      <c r="O1496" s="195"/>
      <c r="P1496" s="195"/>
      <c r="Q1496" s="195"/>
      <c r="R1496" s="195"/>
      <c r="S1496" s="201"/>
    </row>
    <row r="1497" spans="1:19" ht="15" hidden="1" x14ac:dyDescent="0.25">
      <c r="A1497" s="172"/>
      <c r="B1497" s="202" t="s">
        <v>2832</v>
      </c>
      <c r="C1497" s="203" t="s">
        <v>2833</v>
      </c>
      <c r="D1497" s="202" t="s">
        <v>2374</v>
      </c>
      <c r="E1497" s="195"/>
      <c r="F1497" s="204"/>
      <c r="G1497" s="195"/>
      <c r="H1497" s="195"/>
      <c r="I1497" s="214"/>
      <c r="J1497" s="214"/>
      <c r="K1497" s="195"/>
      <c r="L1497" s="195"/>
      <c r="M1497" s="195"/>
      <c r="N1497" s="216"/>
      <c r="O1497" s="195"/>
      <c r="P1497" s="195"/>
      <c r="Q1497" s="195"/>
      <c r="R1497" s="195"/>
      <c r="S1497" s="201"/>
    </row>
    <row r="1498" spans="1:19" ht="15" hidden="1" x14ac:dyDescent="0.25">
      <c r="A1498" s="172"/>
      <c r="B1498" s="202" t="s">
        <v>2834</v>
      </c>
      <c r="C1498" s="203" t="s">
        <v>2835</v>
      </c>
      <c r="D1498" s="202" t="s">
        <v>2374</v>
      </c>
      <c r="E1498" s="195"/>
      <c r="F1498" s="204"/>
      <c r="G1498" s="195"/>
      <c r="H1498" s="195"/>
      <c r="I1498" s="214"/>
      <c r="J1498" s="214"/>
      <c r="K1498" s="195"/>
      <c r="L1498" s="195"/>
      <c r="M1498" s="195"/>
      <c r="N1498" s="216"/>
      <c r="O1498" s="195"/>
      <c r="P1498" s="195"/>
      <c r="Q1498" s="195"/>
      <c r="R1498" s="195"/>
      <c r="S1498" s="201"/>
    </row>
    <row r="1499" spans="1:19" ht="15" hidden="1" x14ac:dyDescent="0.25">
      <c r="A1499" s="172"/>
      <c r="B1499" s="202" t="s">
        <v>2836</v>
      </c>
      <c r="C1499" s="203" t="s">
        <v>2833</v>
      </c>
      <c r="D1499" s="202" t="s">
        <v>2374</v>
      </c>
      <c r="E1499" s="195"/>
      <c r="F1499" s="204"/>
      <c r="G1499" s="195"/>
      <c r="H1499" s="195"/>
      <c r="I1499" s="214"/>
      <c r="J1499" s="214"/>
      <c r="K1499" s="195"/>
      <c r="L1499" s="195"/>
      <c r="M1499" s="195"/>
      <c r="N1499" s="216"/>
      <c r="O1499" s="195"/>
      <c r="P1499" s="195"/>
      <c r="Q1499" s="195"/>
      <c r="R1499" s="195"/>
      <c r="S1499" s="201"/>
    </row>
    <row r="1500" spans="1:19" ht="15" hidden="1" x14ac:dyDescent="0.25">
      <c r="A1500" s="172"/>
      <c r="B1500" s="202" t="s">
        <v>2837</v>
      </c>
      <c r="C1500" s="203" t="s">
        <v>2838</v>
      </c>
      <c r="D1500" s="202" t="s">
        <v>2839</v>
      </c>
      <c r="E1500" s="195"/>
      <c r="F1500" s="204"/>
      <c r="G1500" s="195"/>
      <c r="H1500" s="195"/>
      <c r="I1500" s="214"/>
      <c r="J1500" s="214"/>
      <c r="K1500" s="195"/>
      <c r="L1500" s="195"/>
      <c r="M1500" s="195"/>
      <c r="N1500" s="216"/>
      <c r="O1500" s="195"/>
      <c r="P1500" s="195"/>
      <c r="Q1500" s="195"/>
      <c r="R1500" s="195"/>
      <c r="S1500" s="201"/>
    </row>
    <row r="1501" spans="1:19" ht="15" hidden="1" x14ac:dyDescent="0.25">
      <c r="A1501" s="172"/>
      <c r="B1501" s="202" t="s">
        <v>2840</v>
      </c>
      <c r="C1501" s="203" t="s">
        <v>2841</v>
      </c>
      <c r="D1501" s="202" t="s">
        <v>2842</v>
      </c>
      <c r="E1501" s="195"/>
      <c r="F1501" s="204"/>
      <c r="G1501" s="195"/>
      <c r="H1501" s="195"/>
      <c r="I1501" s="214"/>
      <c r="J1501" s="214"/>
      <c r="K1501" s="195"/>
      <c r="L1501" s="195"/>
      <c r="M1501" s="195"/>
      <c r="N1501" s="216"/>
      <c r="O1501" s="195"/>
      <c r="P1501" s="195"/>
      <c r="Q1501" s="195"/>
      <c r="R1501" s="195"/>
      <c r="S1501" s="201"/>
    </row>
    <row r="1502" spans="1:19" ht="15" hidden="1" x14ac:dyDescent="0.25">
      <c r="A1502" s="172"/>
      <c r="B1502" s="202" t="s">
        <v>2843</v>
      </c>
      <c r="C1502" s="203" t="s">
        <v>2844</v>
      </c>
      <c r="D1502" s="202" t="s">
        <v>2845</v>
      </c>
      <c r="E1502" s="195"/>
      <c r="F1502" s="204"/>
      <c r="G1502" s="195"/>
      <c r="H1502" s="195"/>
      <c r="I1502" s="214"/>
      <c r="J1502" s="214"/>
      <c r="K1502" s="195"/>
      <c r="L1502" s="195"/>
      <c r="M1502" s="195"/>
      <c r="N1502" s="216"/>
      <c r="O1502" s="195"/>
      <c r="P1502" s="195"/>
      <c r="Q1502" s="195"/>
      <c r="R1502" s="195"/>
      <c r="S1502" s="201"/>
    </row>
    <row r="1503" spans="1:19" ht="15" hidden="1" x14ac:dyDescent="0.25">
      <c r="A1503" s="172"/>
      <c r="B1503" s="202" t="s">
        <v>2846</v>
      </c>
      <c r="C1503" s="203" t="s">
        <v>2847</v>
      </c>
      <c r="D1503" s="202" t="s">
        <v>2845</v>
      </c>
      <c r="E1503" s="195"/>
      <c r="F1503" s="204"/>
      <c r="G1503" s="195"/>
      <c r="H1503" s="195"/>
      <c r="I1503" s="214"/>
      <c r="J1503" s="214"/>
      <c r="K1503" s="195"/>
      <c r="L1503" s="195"/>
      <c r="M1503" s="195"/>
      <c r="N1503" s="216"/>
      <c r="O1503" s="195"/>
      <c r="P1503" s="195"/>
      <c r="Q1503" s="195"/>
      <c r="R1503" s="195"/>
      <c r="S1503" s="201"/>
    </row>
    <row r="1504" spans="1:19" ht="15" hidden="1" x14ac:dyDescent="0.25">
      <c r="A1504" s="172"/>
      <c r="B1504" s="202" t="s">
        <v>2848</v>
      </c>
      <c r="C1504" s="203" t="s">
        <v>2849</v>
      </c>
      <c r="D1504" s="202" t="s">
        <v>2845</v>
      </c>
      <c r="E1504" s="195"/>
      <c r="F1504" s="204"/>
      <c r="G1504" s="195"/>
      <c r="H1504" s="195"/>
      <c r="I1504" s="214"/>
      <c r="J1504" s="214"/>
      <c r="K1504" s="195"/>
      <c r="L1504" s="195"/>
      <c r="M1504" s="195"/>
      <c r="N1504" s="216"/>
      <c r="O1504" s="195"/>
      <c r="P1504" s="195"/>
      <c r="Q1504" s="195"/>
      <c r="R1504" s="195"/>
      <c r="S1504" s="201"/>
    </row>
    <row r="1505" spans="1:19" ht="15" hidden="1" x14ac:dyDescent="0.25">
      <c r="A1505" s="172"/>
      <c r="B1505" s="202" t="s">
        <v>2850</v>
      </c>
      <c r="C1505" s="203" t="s">
        <v>2851</v>
      </c>
      <c r="D1505" s="202" t="s">
        <v>2845</v>
      </c>
      <c r="E1505" s="195"/>
      <c r="F1505" s="204"/>
      <c r="G1505" s="195"/>
      <c r="H1505" s="195"/>
      <c r="I1505" s="214"/>
      <c r="J1505" s="214"/>
      <c r="K1505" s="195"/>
      <c r="L1505" s="195"/>
      <c r="M1505" s="195"/>
      <c r="N1505" s="216"/>
      <c r="O1505" s="195"/>
      <c r="P1505" s="195"/>
      <c r="Q1505" s="195"/>
      <c r="R1505" s="195"/>
      <c r="S1505" s="201"/>
    </row>
    <row r="1506" spans="1:19" ht="15" hidden="1" x14ac:dyDescent="0.25">
      <c r="A1506" s="172"/>
      <c r="B1506" s="202" t="s">
        <v>2852</v>
      </c>
      <c r="C1506" s="203" t="s">
        <v>2853</v>
      </c>
      <c r="D1506" s="202" t="s">
        <v>2845</v>
      </c>
      <c r="E1506" s="195"/>
      <c r="F1506" s="204"/>
      <c r="G1506" s="195"/>
      <c r="H1506" s="195"/>
      <c r="I1506" s="214"/>
      <c r="J1506" s="214"/>
      <c r="K1506" s="195"/>
      <c r="L1506" s="195"/>
      <c r="M1506" s="195"/>
      <c r="N1506" s="216"/>
      <c r="O1506" s="195"/>
      <c r="P1506" s="195"/>
      <c r="Q1506" s="195"/>
      <c r="R1506" s="195"/>
      <c r="S1506" s="201"/>
    </row>
    <row r="1507" spans="1:19" ht="15" hidden="1" x14ac:dyDescent="0.25">
      <c r="A1507" s="172"/>
      <c r="B1507" s="202" t="s">
        <v>2854</v>
      </c>
      <c r="C1507" s="203" t="s">
        <v>2855</v>
      </c>
      <c r="D1507" s="202" t="s">
        <v>2845</v>
      </c>
      <c r="E1507" s="195"/>
      <c r="F1507" s="204"/>
      <c r="G1507" s="195"/>
      <c r="H1507" s="195"/>
      <c r="I1507" s="214"/>
      <c r="J1507" s="214"/>
      <c r="K1507" s="195"/>
      <c r="L1507" s="195"/>
      <c r="M1507" s="195"/>
      <c r="N1507" s="216"/>
      <c r="O1507" s="195"/>
      <c r="P1507" s="195"/>
      <c r="Q1507" s="195"/>
      <c r="R1507" s="195"/>
      <c r="S1507" s="201"/>
    </row>
    <row r="1508" spans="1:19" ht="15" hidden="1" x14ac:dyDescent="0.25">
      <c r="A1508" s="172"/>
      <c r="B1508" s="202" t="s">
        <v>2856</v>
      </c>
      <c r="C1508" s="203" t="s">
        <v>2857</v>
      </c>
      <c r="D1508" s="202" t="s">
        <v>2845</v>
      </c>
      <c r="E1508" s="195"/>
      <c r="F1508" s="204"/>
      <c r="G1508" s="195"/>
      <c r="H1508" s="195"/>
      <c r="I1508" s="214"/>
      <c r="J1508" s="214"/>
      <c r="K1508" s="195"/>
      <c r="L1508" s="195"/>
      <c r="M1508" s="195"/>
      <c r="N1508" s="216"/>
      <c r="O1508" s="195"/>
      <c r="P1508" s="195"/>
      <c r="Q1508" s="195"/>
      <c r="R1508" s="195"/>
      <c r="S1508" s="201"/>
    </row>
    <row r="1509" spans="1:19" ht="15" hidden="1" x14ac:dyDescent="0.25">
      <c r="A1509" s="172"/>
      <c r="B1509" s="202" t="s">
        <v>2858</v>
      </c>
      <c r="C1509" s="203" t="s">
        <v>2859</v>
      </c>
      <c r="D1509" s="202" t="s">
        <v>2845</v>
      </c>
      <c r="E1509" s="195"/>
      <c r="F1509" s="204"/>
      <c r="G1509" s="195"/>
      <c r="H1509" s="195"/>
      <c r="I1509" s="214"/>
      <c r="J1509" s="214"/>
      <c r="K1509" s="195"/>
      <c r="L1509" s="195"/>
      <c r="M1509" s="195"/>
      <c r="N1509" s="216"/>
      <c r="O1509" s="195"/>
      <c r="P1509" s="195"/>
      <c r="Q1509" s="195"/>
      <c r="R1509" s="195"/>
      <c r="S1509" s="201"/>
    </row>
    <row r="1510" spans="1:19" ht="15" hidden="1" x14ac:dyDescent="0.25">
      <c r="A1510" s="172"/>
      <c r="B1510" s="202" t="s">
        <v>2860</v>
      </c>
      <c r="C1510" s="203" t="s">
        <v>2861</v>
      </c>
      <c r="D1510" s="202" t="s">
        <v>2839</v>
      </c>
      <c r="E1510" s="195"/>
      <c r="F1510" s="204"/>
      <c r="G1510" s="195"/>
      <c r="H1510" s="195"/>
      <c r="I1510" s="214"/>
      <c r="J1510" s="214"/>
      <c r="K1510" s="195"/>
      <c r="L1510" s="195"/>
      <c r="M1510" s="195"/>
      <c r="N1510" s="216"/>
      <c r="O1510" s="195"/>
      <c r="P1510" s="195"/>
      <c r="Q1510" s="195"/>
      <c r="R1510" s="195"/>
      <c r="S1510" s="201"/>
    </row>
    <row r="1511" spans="1:19" ht="15" hidden="1" x14ac:dyDescent="0.25">
      <c r="A1511" s="172"/>
      <c r="B1511" s="202" t="s">
        <v>2862</v>
      </c>
      <c r="C1511" s="203" t="s">
        <v>2863</v>
      </c>
      <c r="D1511" s="202" t="s">
        <v>2839</v>
      </c>
      <c r="E1511" s="195"/>
      <c r="F1511" s="204"/>
      <c r="G1511" s="195"/>
      <c r="H1511" s="195"/>
      <c r="I1511" s="214"/>
      <c r="J1511" s="214"/>
      <c r="K1511" s="195"/>
      <c r="L1511" s="195"/>
      <c r="M1511" s="195"/>
      <c r="N1511" s="216"/>
      <c r="O1511" s="195"/>
      <c r="P1511" s="195"/>
      <c r="Q1511" s="195"/>
      <c r="R1511" s="195"/>
      <c r="S1511" s="201"/>
    </row>
    <row r="1512" spans="1:19" ht="15" hidden="1" x14ac:dyDescent="0.25">
      <c r="A1512" s="172"/>
      <c r="B1512" s="202" t="s">
        <v>2864</v>
      </c>
      <c r="C1512" s="203" t="s">
        <v>2838</v>
      </c>
      <c r="D1512" s="202" t="s">
        <v>2839</v>
      </c>
      <c r="E1512" s="195"/>
      <c r="F1512" s="204"/>
      <c r="G1512" s="195"/>
      <c r="H1512" s="195"/>
      <c r="I1512" s="214"/>
      <c r="J1512" s="214"/>
      <c r="K1512" s="195"/>
      <c r="L1512" s="195"/>
      <c r="M1512" s="195"/>
      <c r="N1512" s="216"/>
      <c r="O1512" s="195"/>
      <c r="P1512" s="195"/>
      <c r="Q1512" s="195"/>
      <c r="R1512" s="195"/>
      <c r="S1512" s="201"/>
    </row>
    <row r="1513" spans="1:19" ht="15" hidden="1" x14ac:dyDescent="0.25">
      <c r="A1513" s="172"/>
      <c r="B1513" s="202" t="s">
        <v>2865</v>
      </c>
      <c r="C1513" s="203" t="s">
        <v>2866</v>
      </c>
      <c r="D1513" s="202" t="s">
        <v>2839</v>
      </c>
      <c r="E1513" s="195"/>
      <c r="F1513" s="204"/>
      <c r="G1513" s="195"/>
      <c r="H1513" s="195"/>
      <c r="I1513" s="214"/>
      <c r="J1513" s="214"/>
      <c r="K1513" s="195"/>
      <c r="L1513" s="195"/>
      <c r="M1513" s="195"/>
      <c r="N1513" s="216"/>
      <c r="O1513" s="195"/>
      <c r="P1513" s="195"/>
      <c r="Q1513" s="195"/>
      <c r="R1513" s="195"/>
      <c r="S1513" s="201"/>
    </row>
    <row r="1514" spans="1:19" ht="15" hidden="1" x14ac:dyDescent="0.25">
      <c r="A1514" s="172"/>
      <c r="B1514" s="202" t="s">
        <v>2867</v>
      </c>
      <c r="C1514" s="203" t="s">
        <v>2868</v>
      </c>
      <c r="D1514" s="202" t="s">
        <v>2839</v>
      </c>
      <c r="E1514" s="195"/>
      <c r="F1514" s="204"/>
      <c r="G1514" s="195"/>
      <c r="H1514" s="195"/>
      <c r="I1514" s="214"/>
      <c r="J1514" s="214"/>
      <c r="K1514" s="195"/>
      <c r="L1514" s="195"/>
      <c r="M1514" s="195"/>
      <c r="N1514" s="216"/>
      <c r="O1514" s="195"/>
      <c r="P1514" s="195"/>
      <c r="Q1514" s="195"/>
      <c r="R1514" s="195"/>
      <c r="S1514" s="201"/>
    </row>
    <row r="1515" spans="1:19" ht="15" hidden="1" x14ac:dyDescent="0.25">
      <c r="A1515" s="172"/>
      <c r="B1515" s="202" t="s">
        <v>2869</v>
      </c>
      <c r="C1515" s="203" t="s">
        <v>2870</v>
      </c>
      <c r="D1515" s="202" t="s">
        <v>2871</v>
      </c>
      <c r="E1515" s="195"/>
      <c r="F1515" s="204"/>
      <c r="G1515" s="195"/>
      <c r="H1515" s="195"/>
      <c r="I1515" s="214"/>
      <c r="J1515" s="214"/>
      <c r="K1515" s="195"/>
      <c r="L1515" s="195"/>
      <c r="M1515" s="195"/>
      <c r="N1515" s="216"/>
      <c r="O1515" s="195"/>
      <c r="P1515" s="195"/>
      <c r="Q1515" s="195"/>
      <c r="R1515" s="195"/>
      <c r="S1515" s="201"/>
    </row>
    <row r="1516" spans="1:19" ht="15" hidden="1" x14ac:dyDescent="0.25">
      <c r="A1516" s="172"/>
      <c r="B1516" s="202" t="s">
        <v>2872</v>
      </c>
      <c r="C1516" s="203" t="s">
        <v>2873</v>
      </c>
      <c r="D1516" s="202" t="s">
        <v>2871</v>
      </c>
      <c r="E1516" s="195"/>
      <c r="F1516" s="204"/>
      <c r="G1516" s="195"/>
      <c r="H1516" s="195"/>
      <c r="I1516" s="214"/>
      <c r="J1516" s="214"/>
      <c r="K1516" s="195"/>
      <c r="L1516" s="195"/>
      <c r="M1516" s="195"/>
      <c r="N1516" s="216"/>
      <c r="O1516" s="195"/>
      <c r="P1516" s="195"/>
      <c r="Q1516" s="195"/>
      <c r="R1516" s="195"/>
      <c r="S1516" s="201"/>
    </row>
    <row r="1517" spans="1:19" ht="15" hidden="1" x14ac:dyDescent="0.25">
      <c r="A1517" s="172"/>
      <c r="B1517" s="202" t="s">
        <v>2874</v>
      </c>
      <c r="C1517" s="203" t="s">
        <v>2875</v>
      </c>
      <c r="D1517" s="202" t="s">
        <v>2876</v>
      </c>
      <c r="E1517" s="195"/>
      <c r="F1517" s="204"/>
      <c r="G1517" s="195"/>
      <c r="H1517" s="195"/>
      <c r="I1517" s="214"/>
      <c r="J1517" s="214"/>
      <c r="K1517" s="195"/>
      <c r="L1517" s="195"/>
      <c r="M1517" s="195"/>
      <c r="N1517" s="216"/>
      <c r="O1517" s="195"/>
      <c r="P1517" s="195"/>
      <c r="Q1517" s="195"/>
      <c r="R1517" s="195"/>
      <c r="S1517" s="201"/>
    </row>
    <row r="1518" spans="1:19" ht="15" hidden="1" x14ac:dyDescent="0.25">
      <c r="A1518" s="172"/>
      <c r="B1518" s="202" t="s">
        <v>2877</v>
      </c>
      <c r="C1518" s="203" t="s">
        <v>2878</v>
      </c>
      <c r="D1518" s="202" t="s">
        <v>2876</v>
      </c>
      <c r="E1518" s="195"/>
      <c r="F1518" s="204"/>
      <c r="G1518" s="195"/>
      <c r="H1518" s="195"/>
      <c r="I1518" s="214"/>
      <c r="J1518" s="214"/>
      <c r="K1518" s="195"/>
      <c r="L1518" s="195"/>
      <c r="M1518" s="195"/>
      <c r="N1518" s="216"/>
      <c r="O1518" s="195"/>
      <c r="P1518" s="195"/>
      <c r="Q1518" s="195"/>
      <c r="R1518" s="195"/>
      <c r="S1518" s="201"/>
    </row>
    <row r="1519" spans="1:19" ht="15" hidden="1" x14ac:dyDescent="0.25">
      <c r="A1519" s="172"/>
      <c r="B1519" s="202" t="s">
        <v>2879</v>
      </c>
      <c r="C1519" s="203" t="s">
        <v>2880</v>
      </c>
      <c r="D1519" s="202" t="s">
        <v>2876</v>
      </c>
      <c r="E1519" s="195"/>
      <c r="F1519" s="204"/>
      <c r="G1519" s="195"/>
      <c r="H1519" s="195"/>
      <c r="I1519" s="214"/>
      <c r="J1519" s="214"/>
      <c r="K1519" s="195"/>
      <c r="L1519" s="195"/>
      <c r="M1519" s="195"/>
      <c r="N1519" s="216"/>
      <c r="O1519" s="195"/>
      <c r="P1519" s="195"/>
      <c r="Q1519" s="195"/>
      <c r="R1519" s="195"/>
      <c r="S1519" s="201"/>
    </row>
    <row r="1520" spans="1:19" ht="15" hidden="1" x14ac:dyDescent="0.25">
      <c r="A1520" s="172"/>
      <c r="B1520" s="202" t="s">
        <v>2881</v>
      </c>
      <c r="C1520" s="203" t="s">
        <v>2882</v>
      </c>
      <c r="D1520" s="202" t="s">
        <v>2876</v>
      </c>
      <c r="E1520" s="195"/>
      <c r="F1520" s="204"/>
      <c r="G1520" s="195"/>
      <c r="H1520" s="195"/>
      <c r="I1520" s="214"/>
      <c r="J1520" s="214"/>
      <c r="K1520" s="195"/>
      <c r="L1520" s="195"/>
      <c r="M1520" s="195"/>
      <c r="N1520" s="216"/>
      <c r="O1520" s="195"/>
      <c r="P1520" s="195"/>
      <c r="Q1520" s="195"/>
      <c r="R1520" s="195"/>
      <c r="S1520" s="201"/>
    </row>
    <row r="1521" spans="1:19" ht="15" hidden="1" x14ac:dyDescent="0.25">
      <c r="A1521" s="172"/>
      <c r="B1521" s="202" t="s">
        <v>2883</v>
      </c>
      <c r="C1521" s="203" t="s">
        <v>2884</v>
      </c>
      <c r="D1521" s="202" t="s">
        <v>2839</v>
      </c>
      <c r="E1521" s="195"/>
      <c r="F1521" s="204"/>
      <c r="G1521" s="195"/>
      <c r="H1521" s="195"/>
      <c r="I1521" s="214"/>
      <c r="J1521" s="214"/>
      <c r="K1521" s="195"/>
      <c r="L1521" s="195"/>
      <c r="M1521" s="195"/>
      <c r="N1521" s="216"/>
      <c r="O1521" s="195"/>
      <c r="P1521" s="195"/>
      <c r="Q1521" s="195"/>
      <c r="R1521" s="195"/>
      <c r="S1521" s="201"/>
    </row>
    <row r="1522" spans="1:19" ht="15" hidden="1" x14ac:dyDescent="0.25">
      <c r="A1522" s="172"/>
      <c r="B1522" s="202" t="s">
        <v>2885</v>
      </c>
      <c r="C1522" s="203" t="s">
        <v>2886</v>
      </c>
      <c r="D1522" s="202" t="s">
        <v>2887</v>
      </c>
      <c r="E1522" s="195"/>
      <c r="F1522" s="204"/>
      <c r="G1522" s="195"/>
      <c r="H1522" s="195"/>
      <c r="I1522" s="214"/>
      <c r="J1522" s="214"/>
      <c r="K1522" s="195"/>
      <c r="L1522" s="195"/>
      <c r="M1522" s="195"/>
      <c r="N1522" s="216"/>
      <c r="O1522" s="195"/>
      <c r="P1522" s="195"/>
      <c r="Q1522" s="195"/>
      <c r="R1522" s="195"/>
      <c r="S1522" s="201"/>
    </row>
    <row r="1523" spans="1:19" ht="15" hidden="1" x14ac:dyDescent="0.25">
      <c r="A1523" s="172"/>
      <c r="B1523" s="202" t="s">
        <v>2888</v>
      </c>
      <c r="C1523" s="203" t="s">
        <v>2889</v>
      </c>
      <c r="D1523" s="202" t="s">
        <v>2890</v>
      </c>
      <c r="E1523" s="195"/>
      <c r="F1523" s="204"/>
      <c r="G1523" s="195"/>
      <c r="H1523" s="195"/>
      <c r="I1523" s="214"/>
      <c r="J1523" s="214"/>
      <c r="K1523" s="195"/>
      <c r="L1523" s="195"/>
      <c r="M1523" s="195"/>
      <c r="N1523" s="216"/>
      <c r="O1523" s="195"/>
      <c r="P1523" s="195"/>
      <c r="Q1523" s="195"/>
      <c r="R1523" s="195"/>
      <c r="S1523" s="201"/>
    </row>
    <row r="1524" spans="1:19" ht="15" hidden="1" x14ac:dyDescent="0.25">
      <c r="A1524" s="172"/>
      <c r="B1524" s="202" t="s">
        <v>2891</v>
      </c>
      <c r="C1524" s="203" t="s">
        <v>2892</v>
      </c>
      <c r="D1524" s="202" t="s">
        <v>2893</v>
      </c>
      <c r="E1524" s="195"/>
      <c r="F1524" s="204"/>
      <c r="G1524" s="195"/>
      <c r="H1524" s="195"/>
      <c r="I1524" s="214"/>
      <c r="J1524" s="214"/>
      <c r="K1524" s="195"/>
      <c r="L1524" s="195"/>
      <c r="M1524" s="195"/>
      <c r="N1524" s="216"/>
      <c r="O1524" s="195"/>
      <c r="P1524" s="195"/>
      <c r="Q1524" s="195"/>
      <c r="R1524" s="195"/>
      <c r="S1524" s="201"/>
    </row>
    <row r="1525" spans="1:19" ht="15" hidden="1" x14ac:dyDescent="0.25">
      <c r="A1525" s="172"/>
      <c r="B1525" s="202" t="s">
        <v>2894</v>
      </c>
      <c r="C1525" s="203" t="s">
        <v>2895</v>
      </c>
      <c r="D1525" s="202" t="s">
        <v>2896</v>
      </c>
      <c r="E1525" s="195"/>
      <c r="F1525" s="204"/>
      <c r="G1525" s="195"/>
      <c r="H1525" s="195"/>
      <c r="I1525" s="214"/>
      <c r="J1525" s="214"/>
      <c r="K1525" s="195"/>
      <c r="L1525" s="195"/>
      <c r="M1525" s="195"/>
      <c r="N1525" s="216"/>
      <c r="O1525" s="195"/>
      <c r="P1525" s="195"/>
      <c r="Q1525" s="195"/>
      <c r="R1525" s="195"/>
      <c r="S1525" s="201"/>
    </row>
    <row r="1526" spans="1:19" ht="15" hidden="1" x14ac:dyDescent="0.25">
      <c r="A1526" s="172"/>
      <c r="B1526" s="202" t="s">
        <v>2897</v>
      </c>
      <c r="C1526" s="203" t="s">
        <v>2898</v>
      </c>
      <c r="D1526" s="202" t="s">
        <v>2899</v>
      </c>
      <c r="E1526" s="195"/>
      <c r="F1526" s="204"/>
      <c r="G1526" s="195"/>
      <c r="H1526" s="195"/>
      <c r="I1526" s="214"/>
      <c r="J1526" s="214"/>
      <c r="K1526" s="195"/>
      <c r="L1526" s="195"/>
      <c r="M1526" s="195"/>
      <c r="N1526" s="216"/>
      <c r="O1526" s="195"/>
      <c r="P1526" s="195"/>
      <c r="Q1526" s="195"/>
      <c r="R1526" s="195"/>
      <c r="S1526" s="201"/>
    </row>
    <row r="1527" spans="1:19" ht="15" hidden="1" x14ac:dyDescent="0.25">
      <c r="B1527" s="202" t="s">
        <v>2900</v>
      </c>
      <c r="C1527" s="203" t="s">
        <v>2901</v>
      </c>
      <c r="D1527" s="202" t="s">
        <v>2902</v>
      </c>
    </row>
    <row r="1528" spans="1:19" ht="15" hidden="1" x14ac:dyDescent="0.25">
      <c r="B1528" s="202" t="s">
        <v>2903</v>
      </c>
      <c r="C1528" s="203" t="s">
        <v>2904</v>
      </c>
      <c r="D1528" s="202" t="s">
        <v>2905</v>
      </c>
      <c r="R1528" s="166"/>
      <c r="S1528" s="111"/>
    </row>
    <row r="1529" spans="1:19" ht="15" hidden="1" x14ac:dyDescent="0.25">
      <c r="A1529" s="172"/>
      <c r="B1529" s="202" t="s">
        <v>2906</v>
      </c>
      <c r="C1529" s="203" t="s">
        <v>246</v>
      </c>
      <c r="D1529" s="202" t="s">
        <v>2907</v>
      </c>
      <c r="E1529" s="195"/>
      <c r="F1529" s="204"/>
      <c r="G1529" s="195"/>
      <c r="H1529" s="195"/>
      <c r="I1529" s="214"/>
      <c r="J1529" s="214"/>
      <c r="K1529" s="195"/>
      <c r="L1529" s="195"/>
      <c r="M1529" s="195"/>
      <c r="N1529" s="216"/>
      <c r="O1529" s="195"/>
      <c r="P1529" s="195"/>
      <c r="Q1529" s="195"/>
      <c r="R1529" s="195"/>
      <c r="S1529" s="201"/>
    </row>
    <row r="1530" spans="1:19" ht="15" hidden="1" x14ac:dyDescent="0.25">
      <c r="A1530" s="172"/>
      <c r="B1530" s="202" t="s">
        <v>2908</v>
      </c>
      <c r="C1530" s="203" t="s">
        <v>2909</v>
      </c>
      <c r="D1530" s="202" t="s">
        <v>255</v>
      </c>
      <c r="E1530" s="195"/>
      <c r="F1530" s="204"/>
      <c r="G1530" s="195"/>
      <c r="H1530" s="195"/>
      <c r="I1530" s="214"/>
      <c r="J1530" s="214"/>
      <c r="K1530" s="195"/>
      <c r="L1530" s="195"/>
      <c r="M1530" s="195"/>
      <c r="N1530" s="216"/>
      <c r="O1530" s="195"/>
      <c r="P1530" s="195"/>
      <c r="Q1530" s="195"/>
      <c r="R1530" s="195"/>
      <c r="S1530" s="201"/>
    </row>
    <row r="1531" spans="1:19" ht="15" hidden="1" x14ac:dyDescent="0.25">
      <c r="A1531" s="172"/>
      <c r="B1531" s="202" t="s">
        <v>2910</v>
      </c>
      <c r="C1531" s="203" t="s">
        <v>2911</v>
      </c>
      <c r="D1531" s="202" t="s">
        <v>2912</v>
      </c>
      <c r="E1531" s="195"/>
      <c r="F1531" s="204"/>
      <c r="G1531" s="195"/>
      <c r="H1531" s="195"/>
      <c r="I1531" s="214"/>
      <c r="J1531" s="214"/>
      <c r="K1531" s="195"/>
      <c r="L1531" s="195"/>
      <c r="M1531" s="195"/>
      <c r="N1531" s="216"/>
      <c r="O1531" s="195"/>
      <c r="P1531" s="195"/>
      <c r="Q1531" s="195"/>
      <c r="R1531" s="195"/>
      <c r="S1531" s="201"/>
    </row>
    <row r="1532" spans="1:19" ht="15" hidden="1" x14ac:dyDescent="0.25">
      <c r="A1532" s="172"/>
      <c r="B1532" s="202" t="s">
        <v>2913</v>
      </c>
      <c r="C1532" s="203" t="s">
        <v>517</v>
      </c>
      <c r="D1532" s="202" t="s">
        <v>346</v>
      </c>
      <c r="E1532" s="195"/>
      <c r="F1532" s="204"/>
      <c r="G1532" s="195"/>
      <c r="H1532" s="195"/>
      <c r="I1532" s="214"/>
      <c r="J1532" s="214"/>
      <c r="K1532" s="195"/>
      <c r="L1532" s="195"/>
      <c r="M1532" s="195"/>
      <c r="N1532" s="216"/>
      <c r="O1532" s="195"/>
      <c r="P1532" s="195"/>
      <c r="Q1532" s="195"/>
      <c r="R1532" s="195"/>
      <c r="S1532" s="201"/>
    </row>
    <row r="1533" spans="1:19" ht="15" hidden="1" x14ac:dyDescent="0.25">
      <c r="A1533" s="172"/>
      <c r="B1533" s="202" t="s">
        <v>2914</v>
      </c>
      <c r="C1533" s="203" t="s">
        <v>2915</v>
      </c>
      <c r="D1533" s="202" t="s">
        <v>2916</v>
      </c>
      <c r="E1533" s="195"/>
      <c r="F1533" s="204"/>
      <c r="G1533" s="195"/>
      <c r="H1533" s="195"/>
      <c r="I1533" s="214"/>
      <c r="J1533" s="214"/>
      <c r="K1533" s="195"/>
      <c r="L1533" s="195"/>
      <c r="M1533" s="195"/>
      <c r="N1533" s="216"/>
      <c r="O1533" s="195"/>
      <c r="P1533" s="195"/>
      <c r="Q1533" s="195"/>
      <c r="R1533" s="195"/>
      <c r="S1533" s="201"/>
    </row>
    <row r="1534" spans="1:19" ht="15" hidden="1" x14ac:dyDescent="0.25">
      <c r="A1534" s="172"/>
      <c r="B1534" s="202" t="s">
        <v>2917</v>
      </c>
      <c r="C1534" s="203" t="s">
        <v>2918</v>
      </c>
      <c r="D1534" s="202" t="s">
        <v>89</v>
      </c>
      <c r="E1534" s="195"/>
      <c r="F1534" s="204"/>
      <c r="G1534" s="195"/>
      <c r="H1534" s="195"/>
      <c r="I1534" s="214"/>
      <c r="J1534" s="214"/>
      <c r="K1534" s="195"/>
      <c r="L1534" s="195"/>
      <c r="M1534" s="195"/>
      <c r="N1534" s="216"/>
      <c r="O1534" s="195"/>
      <c r="P1534" s="195"/>
      <c r="Q1534" s="195"/>
      <c r="R1534" s="195"/>
      <c r="S1534" s="201"/>
    </row>
    <row r="1535" spans="1:19" ht="15" hidden="1" x14ac:dyDescent="0.25">
      <c r="A1535" s="172"/>
      <c r="B1535" s="202" t="s">
        <v>2919</v>
      </c>
      <c r="C1535" s="203" t="s">
        <v>2920</v>
      </c>
      <c r="D1535" s="202" t="s">
        <v>2921</v>
      </c>
      <c r="E1535" s="195"/>
      <c r="F1535" s="204"/>
      <c r="G1535" s="195"/>
      <c r="H1535" s="195"/>
      <c r="I1535" s="214"/>
      <c r="J1535" s="214"/>
      <c r="K1535" s="195"/>
      <c r="L1535" s="195"/>
      <c r="M1535" s="195"/>
      <c r="N1535" s="216"/>
      <c r="O1535" s="195"/>
      <c r="P1535" s="195"/>
      <c r="Q1535" s="195"/>
      <c r="R1535" s="195"/>
      <c r="S1535" s="201"/>
    </row>
    <row r="1536" spans="1:19" ht="15" hidden="1" x14ac:dyDescent="0.25">
      <c r="A1536" s="172"/>
      <c r="B1536" s="202" t="s">
        <v>2922</v>
      </c>
      <c r="C1536" s="203" t="s">
        <v>2923</v>
      </c>
      <c r="D1536" s="202" t="s">
        <v>2924</v>
      </c>
      <c r="E1536" s="195"/>
      <c r="F1536" s="204"/>
      <c r="G1536" s="195"/>
      <c r="H1536" s="195"/>
      <c r="I1536" s="214"/>
      <c r="J1536" s="214"/>
      <c r="K1536" s="195"/>
      <c r="L1536" s="195"/>
      <c r="M1536" s="195"/>
      <c r="N1536" s="216"/>
      <c r="O1536" s="195"/>
      <c r="P1536" s="195"/>
      <c r="Q1536" s="195"/>
      <c r="R1536" s="195"/>
      <c r="S1536" s="201"/>
    </row>
    <row r="1537" spans="1:19" ht="15" hidden="1" x14ac:dyDescent="0.25">
      <c r="A1537" s="172"/>
      <c r="B1537" s="202" t="s">
        <v>2925</v>
      </c>
      <c r="C1537" s="203" t="s">
        <v>2926</v>
      </c>
      <c r="D1537" s="202" t="s">
        <v>2927</v>
      </c>
      <c r="E1537" s="195"/>
      <c r="F1537" s="204"/>
      <c r="G1537" s="195"/>
      <c r="H1537" s="195"/>
      <c r="I1537" s="214"/>
      <c r="J1537" s="214"/>
      <c r="K1537" s="195"/>
      <c r="L1537" s="195"/>
      <c r="M1537" s="195"/>
      <c r="N1537" s="216"/>
      <c r="O1537" s="195"/>
      <c r="P1537" s="195"/>
      <c r="Q1537" s="195"/>
      <c r="R1537" s="195"/>
      <c r="S1537" s="201"/>
    </row>
    <row r="1538" spans="1:19" ht="15" hidden="1" x14ac:dyDescent="0.25">
      <c r="B1538" s="202" t="s">
        <v>2928</v>
      </c>
      <c r="C1538" s="203" t="s">
        <v>2929</v>
      </c>
      <c r="D1538" s="202" t="s">
        <v>2930</v>
      </c>
    </row>
    <row r="1539" spans="1:19" ht="15" hidden="1" x14ac:dyDescent="0.25">
      <c r="A1539" s="172"/>
      <c r="B1539" s="202" t="s">
        <v>2931</v>
      </c>
      <c r="C1539" s="203" t="s">
        <v>2932</v>
      </c>
      <c r="D1539" s="202" t="s">
        <v>2933</v>
      </c>
      <c r="E1539" s="195"/>
      <c r="F1539" s="204"/>
      <c r="G1539" s="195"/>
      <c r="H1539" s="195"/>
      <c r="I1539" s="214"/>
      <c r="J1539" s="214"/>
      <c r="K1539" s="195"/>
      <c r="L1539" s="195"/>
      <c r="M1539" s="195"/>
      <c r="N1539" s="216"/>
      <c r="O1539" s="195"/>
      <c r="P1539" s="195"/>
      <c r="Q1539" s="195"/>
      <c r="R1539" s="195"/>
      <c r="S1539" s="201"/>
    </row>
    <row r="1540" spans="1:19" ht="15" hidden="1" x14ac:dyDescent="0.25">
      <c r="A1540" s="172"/>
      <c r="B1540" s="202" t="s">
        <v>2934</v>
      </c>
      <c r="C1540" s="203" t="s">
        <v>2935</v>
      </c>
      <c r="D1540" s="202" t="s">
        <v>518</v>
      </c>
      <c r="E1540" s="195"/>
      <c r="F1540" s="204"/>
      <c r="G1540" s="195"/>
      <c r="H1540" s="195"/>
      <c r="I1540" s="214"/>
      <c r="J1540" s="214"/>
      <c r="K1540" s="195"/>
      <c r="L1540" s="195"/>
      <c r="M1540" s="195"/>
      <c r="N1540" s="216"/>
      <c r="O1540" s="195"/>
      <c r="P1540" s="195"/>
      <c r="Q1540" s="195"/>
      <c r="R1540" s="195"/>
      <c r="S1540" s="201"/>
    </row>
    <row r="1541" spans="1:19" ht="15" hidden="1" x14ac:dyDescent="0.25">
      <c r="A1541" s="172"/>
      <c r="B1541" s="202" t="s">
        <v>2936</v>
      </c>
      <c r="C1541" s="203" t="s">
        <v>2937</v>
      </c>
      <c r="D1541" s="202" t="s">
        <v>2938</v>
      </c>
      <c r="E1541" s="195"/>
      <c r="F1541" s="204"/>
      <c r="G1541" s="195"/>
      <c r="H1541" s="195"/>
      <c r="I1541" s="214"/>
      <c r="J1541" s="214"/>
      <c r="K1541" s="195"/>
      <c r="L1541" s="195"/>
      <c r="M1541" s="195"/>
      <c r="N1541" s="216"/>
      <c r="O1541" s="195"/>
      <c r="P1541" s="195"/>
      <c r="Q1541" s="195"/>
      <c r="R1541" s="195"/>
      <c r="S1541" s="201"/>
    </row>
    <row r="1542" spans="1:19" ht="15" hidden="1" x14ac:dyDescent="0.25">
      <c r="A1542" s="172"/>
      <c r="B1542" s="202" t="s">
        <v>2939</v>
      </c>
      <c r="C1542" s="203" t="s">
        <v>2940</v>
      </c>
      <c r="D1542" s="202" t="s">
        <v>2941</v>
      </c>
      <c r="E1542" s="195"/>
      <c r="F1542" s="204"/>
      <c r="G1542" s="195"/>
      <c r="H1542" s="195"/>
      <c r="I1542" s="214"/>
      <c r="J1542" s="214"/>
      <c r="K1542" s="195"/>
      <c r="L1542" s="195"/>
      <c r="M1542" s="195"/>
      <c r="N1542" s="216"/>
      <c r="O1542" s="195"/>
      <c r="P1542" s="195"/>
      <c r="Q1542" s="195"/>
      <c r="R1542" s="195"/>
      <c r="S1542" s="201"/>
    </row>
    <row r="1543" spans="1:19" ht="15" hidden="1" x14ac:dyDescent="0.25">
      <c r="A1543" s="172"/>
      <c r="B1543" s="202" t="s">
        <v>2942</v>
      </c>
      <c r="C1543" s="203" t="s">
        <v>2943</v>
      </c>
      <c r="D1543" s="202" t="s">
        <v>2944</v>
      </c>
      <c r="E1543" s="195"/>
      <c r="F1543" s="204"/>
      <c r="G1543" s="195"/>
      <c r="H1543" s="195"/>
      <c r="I1543" s="214"/>
      <c r="J1543" s="214"/>
      <c r="K1543" s="195"/>
      <c r="L1543" s="195"/>
      <c r="M1543" s="195"/>
      <c r="N1543" s="216"/>
      <c r="O1543" s="195"/>
      <c r="P1543" s="195"/>
      <c r="Q1543" s="195"/>
      <c r="R1543" s="195"/>
      <c r="S1543" s="201"/>
    </row>
    <row r="1544" spans="1:19" ht="15" hidden="1" x14ac:dyDescent="0.25">
      <c r="A1544" s="172"/>
      <c r="B1544" s="202" t="s">
        <v>2945</v>
      </c>
      <c r="C1544" s="203" t="s">
        <v>2946</v>
      </c>
      <c r="D1544" s="202" t="s">
        <v>2947</v>
      </c>
      <c r="E1544" s="195"/>
      <c r="F1544" s="204"/>
      <c r="G1544" s="195"/>
      <c r="H1544" s="195"/>
      <c r="I1544" s="214"/>
      <c r="J1544" s="214"/>
      <c r="K1544" s="195"/>
      <c r="L1544" s="195"/>
      <c r="M1544" s="195"/>
      <c r="N1544" s="216"/>
      <c r="O1544" s="195"/>
      <c r="P1544" s="195"/>
      <c r="Q1544" s="195"/>
      <c r="R1544" s="195"/>
      <c r="S1544" s="201"/>
    </row>
    <row r="1545" spans="1:19" ht="15" hidden="1" x14ac:dyDescent="0.25">
      <c r="B1545" s="202" t="s">
        <v>2948</v>
      </c>
      <c r="C1545" s="203" t="s">
        <v>2949</v>
      </c>
      <c r="D1545" s="202" t="s">
        <v>2950</v>
      </c>
    </row>
    <row r="1546" spans="1:19" ht="15" hidden="1" x14ac:dyDescent="0.25">
      <c r="B1546" s="202" t="s">
        <v>2951</v>
      </c>
      <c r="C1546" s="203" t="s">
        <v>2952</v>
      </c>
      <c r="D1546" s="202" t="s">
        <v>2953</v>
      </c>
    </row>
    <row r="1547" spans="1:19" ht="15" hidden="1" x14ac:dyDescent="0.25">
      <c r="A1547" s="172"/>
      <c r="B1547" s="202" t="s">
        <v>2954</v>
      </c>
      <c r="C1547" s="203" t="s">
        <v>2955</v>
      </c>
      <c r="D1547" s="202" t="s">
        <v>2956</v>
      </c>
      <c r="E1547" s="195"/>
      <c r="F1547" s="204"/>
      <c r="G1547" s="195"/>
      <c r="H1547" s="195"/>
      <c r="I1547" s="214"/>
      <c r="J1547" s="214"/>
      <c r="K1547" s="195"/>
      <c r="L1547" s="195"/>
      <c r="M1547" s="195"/>
      <c r="N1547" s="216"/>
      <c r="O1547" s="195"/>
      <c r="P1547" s="195"/>
      <c r="Q1547" s="195"/>
      <c r="R1547" s="195"/>
      <c r="S1547" s="201"/>
    </row>
    <row r="1548" spans="1:19" ht="15" hidden="1" x14ac:dyDescent="0.25">
      <c r="A1548" s="172"/>
      <c r="B1548" s="202" t="s">
        <v>2957</v>
      </c>
      <c r="C1548" s="203" t="s">
        <v>2958</v>
      </c>
      <c r="D1548" s="202" t="s">
        <v>2959</v>
      </c>
      <c r="E1548" s="195"/>
      <c r="F1548" s="204"/>
      <c r="G1548" s="195"/>
      <c r="H1548" s="195"/>
      <c r="I1548" s="214"/>
      <c r="J1548" s="214"/>
      <c r="K1548" s="195"/>
      <c r="L1548" s="195"/>
      <c r="M1548" s="195"/>
      <c r="N1548" s="216"/>
      <c r="O1548" s="195"/>
      <c r="P1548" s="195"/>
      <c r="Q1548" s="195"/>
      <c r="R1548" s="195"/>
      <c r="S1548" s="201"/>
    </row>
    <row r="1549" spans="1:19" ht="15" hidden="1" x14ac:dyDescent="0.25">
      <c r="A1549" s="172"/>
      <c r="B1549" s="202" t="s">
        <v>2960</v>
      </c>
      <c r="C1549" s="203" t="s">
        <v>2961</v>
      </c>
      <c r="D1549" s="202" t="s">
        <v>2962</v>
      </c>
      <c r="E1549" s="195"/>
      <c r="F1549" s="204"/>
      <c r="G1549" s="195"/>
      <c r="H1549" s="195"/>
      <c r="I1549" s="214"/>
      <c r="J1549" s="214"/>
      <c r="K1549" s="195"/>
      <c r="L1549" s="195"/>
      <c r="M1549" s="195"/>
      <c r="N1549" s="216"/>
      <c r="O1549" s="195"/>
      <c r="P1549" s="195"/>
      <c r="Q1549" s="195"/>
      <c r="R1549" s="195"/>
      <c r="S1549" s="201"/>
    </row>
    <row r="1550" spans="1:19" ht="15" hidden="1" x14ac:dyDescent="0.25">
      <c r="A1550" s="172"/>
      <c r="B1550" s="202" t="s">
        <v>2963</v>
      </c>
      <c r="C1550" s="203" t="s">
        <v>2964</v>
      </c>
      <c r="D1550" s="202" t="s">
        <v>2965</v>
      </c>
      <c r="E1550" s="195"/>
      <c r="F1550" s="204"/>
      <c r="G1550" s="195"/>
      <c r="H1550" s="195"/>
      <c r="I1550" s="214"/>
      <c r="J1550" s="214"/>
      <c r="K1550" s="195"/>
      <c r="L1550" s="195"/>
      <c r="M1550" s="195"/>
      <c r="N1550" s="216"/>
      <c r="O1550" s="195"/>
      <c r="P1550" s="195"/>
      <c r="Q1550" s="195"/>
      <c r="R1550" s="195"/>
      <c r="S1550" s="201"/>
    </row>
    <row r="1551" spans="1:19" ht="15" hidden="1" x14ac:dyDescent="0.25">
      <c r="A1551" s="172"/>
      <c r="B1551" s="202" t="s">
        <v>2966</v>
      </c>
      <c r="C1551" s="203" t="s">
        <v>2967</v>
      </c>
      <c r="D1551" s="202" t="s">
        <v>2968</v>
      </c>
      <c r="E1551" s="195"/>
      <c r="F1551" s="204"/>
      <c r="G1551" s="195"/>
      <c r="H1551" s="195"/>
      <c r="I1551" s="214"/>
      <c r="J1551" s="214"/>
      <c r="K1551" s="195"/>
      <c r="L1551" s="195"/>
      <c r="M1551" s="195"/>
      <c r="N1551" s="216"/>
      <c r="O1551" s="195"/>
      <c r="P1551" s="195"/>
      <c r="Q1551" s="195"/>
      <c r="R1551" s="195"/>
      <c r="S1551" s="201"/>
    </row>
    <row r="1552" spans="1:19" ht="15" hidden="1" x14ac:dyDescent="0.25">
      <c r="A1552" s="172"/>
      <c r="B1552" s="202" t="s">
        <v>2969</v>
      </c>
      <c r="C1552" s="203" t="s">
        <v>2970</v>
      </c>
      <c r="D1552" s="202" t="s">
        <v>2971</v>
      </c>
      <c r="E1552" s="195"/>
      <c r="F1552" s="204"/>
      <c r="G1552" s="195"/>
      <c r="H1552" s="195"/>
      <c r="I1552" s="214"/>
      <c r="J1552" s="214"/>
      <c r="K1552" s="195"/>
      <c r="L1552" s="195"/>
      <c r="M1552" s="195"/>
      <c r="N1552" s="216"/>
      <c r="O1552" s="195"/>
      <c r="P1552" s="195"/>
      <c r="Q1552" s="195"/>
      <c r="R1552" s="195"/>
      <c r="S1552" s="201"/>
    </row>
    <row r="1553" spans="1:19" ht="15" hidden="1" x14ac:dyDescent="0.25">
      <c r="A1553" s="172"/>
      <c r="B1553" s="202" t="s">
        <v>2972</v>
      </c>
      <c r="C1553" s="203" t="s">
        <v>2973</v>
      </c>
      <c r="D1553" s="202" t="s">
        <v>2974</v>
      </c>
      <c r="E1553" s="195"/>
      <c r="F1553" s="204"/>
      <c r="G1553" s="195"/>
      <c r="H1553" s="195"/>
      <c r="I1553" s="214"/>
      <c r="J1553" s="214"/>
      <c r="K1553" s="195"/>
      <c r="L1553" s="195"/>
      <c r="M1553" s="195"/>
      <c r="N1553" s="216"/>
      <c r="O1553" s="195"/>
      <c r="P1553" s="195"/>
      <c r="Q1553" s="195"/>
      <c r="R1553" s="195"/>
      <c r="S1553" s="201"/>
    </row>
    <row r="1554" spans="1:19" ht="15" hidden="1" x14ac:dyDescent="0.25">
      <c r="A1554" s="172"/>
      <c r="B1554" s="202" t="s">
        <v>2975</v>
      </c>
      <c r="C1554" s="203" t="s">
        <v>2976</v>
      </c>
      <c r="D1554" s="202" t="s">
        <v>2977</v>
      </c>
      <c r="E1554" s="195"/>
      <c r="F1554" s="204"/>
      <c r="G1554" s="195"/>
      <c r="H1554" s="195"/>
      <c r="I1554" s="214"/>
      <c r="J1554" s="214"/>
      <c r="K1554" s="195"/>
      <c r="L1554" s="195"/>
      <c r="M1554" s="195"/>
      <c r="N1554" s="216"/>
      <c r="O1554" s="195"/>
      <c r="P1554" s="195"/>
      <c r="Q1554" s="195"/>
      <c r="R1554" s="195"/>
      <c r="S1554" s="201"/>
    </row>
    <row r="1555" spans="1:19" ht="15" hidden="1" x14ac:dyDescent="0.25">
      <c r="A1555" s="172"/>
      <c r="B1555" s="202" t="s">
        <v>2978</v>
      </c>
      <c r="C1555" s="203" t="s">
        <v>2979</v>
      </c>
      <c r="D1555" s="202" t="s">
        <v>2980</v>
      </c>
      <c r="E1555" s="195"/>
      <c r="F1555" s="204"/>
      <c r="G1555" s="195"/>
      <c r="H1555" s="195"/>
      <c r="I1555" s="214"/>
      <c r="J1555" s="214"/>
      <c r="K1555" s="195"/>
      <c r="L1555" s="195"/>
      <c r="M1555" s="195"/>
      <c r="N1555" s="216"/>
      <c r="O1555" s="195"/>
      <c r="P1555" s="195"/>
      <c r="Q1555" s="195"/>
      <c r="R1555" s="195"/>
      <c r="S1555" s="201"/>
    </row>
    <row r="1556" spans="1:19" ht="15" hidden="1" x14ac:dyDescent="0.25">
      <c r="A1556" s="172"/>
      <c r="B1556" s="202" t="s">
        <v>2981</v>
      </c>
      <c r="C1556" s="203" t="s">
        <v>2979</v>
      </c>
      <c r="D1556" s="202" t="s">
        <v>2980</v>
      </c>
      <c r="E1556" s="195"/>
      <c r="F1556" s="204"/>
      <c r="G1556" s="195"/>
      <c r="H1556" s="195"/>
      <c r="I1556" s="214"/>
      <c r="J1556" s="214"/>
      <c r="K1556" s="195"/>
      <c r="L1556" s="195"/>
      <c r="M1556" s="195"/>
      <c r="N1556" s="216"/>
      <c r="O1556" s="195"/>
      <c r="P1556" s="195"/>
      <c r="Q1556" s="195"/>
      <c r="R1556" s="195"/>
      <c r="S1556" s="201"/>
    </row>
    <row r="1557" spans="1:19" ht="15" hidden="1" x14ac:dyDescent="0.25">
      <c r="A1557" s="172"/>
      <c r="B1557" s="202" t="s">
        <v>2982</v>
      </c>
      <c r="C1557" s="203" t="s">
        <v>2979</v>
      </c>
      <c r="D1557" s="202" t="s">
        <v>2980</v>
      </c>
      <c r="E1557" s="195"/>
      <c r="F1557" s="204"/>
      <c r="G1557" s="195"/>
      <c r="H1557" s="195"/>
      <c r="I1557" s="214"/>
      <c r="J1557" s="214"/>
      <c r="K1557" s="195"/>
      <c r="L1557" s="195"/>
      <c r="M1557" s="195"/>
      <c r="N1557" s="216"/>
      <c r="O1557" s="195"/>
      <c r="P1557" s="195"/>
      <c r="Q1557" s="195"/>
      <c r="R1557" s="195"/>
      <c r="S1557" s="201"/>
    </row>
    <row r="1558" spans="1:19" ht="15" hidden="1" x14ac:dyDescent="0.25">
      <c r="A1558" s="172"/>
      <c r="B1558" s="202" t="s">
        <v>2983</v>
      </c>
      <c r="C1558" s="203" t="s">
        <v>2979</v>
      </c>
      <c r="D1558" s="202" t="s">
        <v>2980</v>
      </c>
      <c r="E1558" s="195"/>
      <c r="F1558" s="204"/>
      <c r="G1558" s="195"/>
      <c r="H1558" s="195"/>
      <c r="I1558" s="214"/>
      <c r="J1558" s="214"/>
      <c r="K1558" s="195"/>
      <c r="L1558" s="195"/>
      <c r="M1558" s="195"/>
      <c r="N1558" s="216"/>
      <c r="O1558" s="195"/>
      <c r="P1558" s="195"/>
      <c r="Q1558" s="195"/>
      <c r="R1558" s="195"/>
      <c r="S1558" s="201"/>
    </row>
    <row r="1559" spans="1:19" ht="15" hidden="1" x14ac:dyDescent="0.25">
      <c r="A1559" s="172"/>
      <c r="B1559" s="202" t="s">
        <v>2984</v>
      </c>
      <c r="C1559" s="203" t="s">
        <v>2979</v>
      </c>
      <c r="D1559" s="202" t="s">
        <v>2980</v>
      </c>
      <c r="E1559" s="195"/>
      <c r="F1559" s="204"/>
      <c r="G1559" s="195"/>
      <c r="H1559" s="195"/>
      <c r="I1559" s="214"/>
      <c r="J1559" s="214"/>
      <c r="K1559" s="195"/>
      <c r="L1559" s="195"/>
      <c r="M1559" s="195"/>
      <c r="N1559" s="216"/>
      <c r="O1559" s="195"/>
      <c r="P1559" s="195"/>
      <c r="Q1559" s="195"/>
      <c r="R1559" s="195"/>
      <c r="S1559" s="201"/>
    </row>
    <row r="1560" spans="1:19" ht="15" hidden="1" x14ac:dyDescent="0.25">
      <c r="A1560" s="172"/>
      <c r="B1560" s="202" t="s">
        <v>2985</v>
      </c>
      <c r="C1560" s="203" t="s">
        <v>2979</v>
      </c>
      <c r="D1560" s="202" t="s">
        <v>2980</v>
      </c>
      <c r="E1560" s="195"/>
      <c r="F1560" s="204"/>
      <c r="G1560" s="195"/>
      <c r="H1560" s="195"/>
      <c r="I1560" s="214"/>
      <c r="J1560" s="214"/>
      <c r="K1560" s="195"/>
      <c r="L1560" s="195"/>
      <c r="M1560" s="195"/>
      <c r="N1560" s="216"/>
      <c r="O1560" s="195"/>
      <c r="P1560" s="195"/>
      <c r="Q1560" s="195"/>
      <c r="R1560" s="195"/>
      <c r="S1560" s="201"/>
    </row>
    <row r="1561" spans="1:19" ht="15" hidden="1" x14ac:dyDescent="0.25">
      <c r="A1561" s="172"/>
      <c r="B1561" s="202" t="s">
        <v>2986</v>
      </c>
      <c r="C1561" s="203" t="s">
        <v>2979</v>
      </c>
      <c r="D1561" s="202" t="s">
        <v>2980</v>
      </c>
      <c r="E1561" s="195"/>
      <c r="F1561" s="204"/>
      <c r="G1561" s="195"/>
      <c r="H1561" s="195"/>
      <c r="I1561" s="214"/>
      <c r="J1561" s="214"/>
      <c r="K1561" s="195"/>
      <c r="L1561" s="195"/>
      <c r="M1561" s="195"/>
      <c r="N1561" s="216"/>
      <c r="O1561" s="195"/>
      <c r="P1561" s="195"/>
      <c r="Q1561" s="195"/>
      <c r="R1561" s="195"/>
      <c r="S1561" s="201"/>
    </row>
    <row r="1562" spans="1:19" ht="15" hidden="1" x14ac:dyDescent="0.25">
      <c r="A1562" s="172"/>
      <c r="B1562" s="202" t="s">
        <v>2987</v>
      </c>
      <c r="C1562" s="203" t="s">
        <v>2979</v>
      </c>
      <c r="D1562" s="202" t="s">
        <v>2980</v>
      </c>
      <c r="E1562" s="195"/>
      <c r="F1562" s="204"/>
      <c r="G1562" s="195"/>
      <c r="H1562" s="195"/>
      <c r="I1562" s="214"/>
      <c r="J1562" s="214"/>
      <c r="K1562" s="195"/>
      <c r="L1562" s="195"/>
      <c r="M1562" s="195"/>
      <c r="N1562" s="216"/>
      <c r="O1562" s="195"/>
      <c r="P1562" s="195"/>
      <c r="Q1562" s="195"/>
      <c r="R1562" s="195"/>
      <c r="S1562" s="201"/>
    </row>
    <row r="1563" spans="1:19" ht="15" hidden="1" x14ac:dyDescent="0.25">
      <c r="A1563" s="172"/>
      <c r="B1563" s="202" t="s">
        <v>2988</v>
      </c>
      <c r="C1563" s="203" t="s">
        <v>2979</v>
      </c>
      <c r="D1563" s="202" t="s">
        <v>2980</v>
      </c>
      <c r="E1563" s="195"/>
      <c r="F1563" s="204"/>
      <c r="G1563" s="195"/>
      <c r="H1563" s="195"/>
      <c r="I1563" s="214"/>
      <c r="J1563" s="214"/>
      <c r="K1563" s="195"/>
      <c r="L1563" s="195"/>
      <c r="M1563" s="195"/>
      <c r="N1563" s="216"/>
      <c r="O1563" s="195"/>
      <c r="P1563" s="195"/>
      <c r="Q1563" s="195"/>
      <c r="R1563" s="195"/>
      <c r="S1563" s="201"/>
    </row>
    <row r="1564" spans="1:19" ht="15" hidden="1" x14ac:dyDescent="0.25">
      <c r="A1564" s="172"/>
      <c r="B1564" s="202" t="s">
        <v>2989</v>
      </c>
      <c r="C1564" s="203" t="s">
        <v>2990</v>
      </c>
      <c r="D1564" s="202" t="s">
        <v>2991</v>
      </c>
      <c r="E1564" s="195"/>
      <c r="F1564" s="204"/>
      <c r="G1564" s="195"/>
      <c r="H1564" s="195"/>
      <c r="I1564" s="214"/>
      <c r="J1564" s="214"/>
      <c r="K1564" s="195"/>
      <c r="L1564" s="195"/>
      <c r="M1564" s="195"/>
      <c r="N1564" s="216"/>
      <c r="O1564" s="195"/>
      <c r="P1564" s="195"/>
      <c r="Q1564" s="195"/>
      <c r="R1564" s="195"/>
      <c r="S1564" s="201"/>
    </row>
    <row r="1565" spans="1:19" ht="15" hidden="1" x14ac:dyDescent="0.25">
      <c r="A1565" s="172"/>
      <c r="B1565" s="202" t="s">
        <v>2992</v>
      </c>
      <c r="C1565" s="203" t="s">
        <v>2993</v>
      </c>
      <c r="D1565" s="202" t="s">
        <v>2994</v>
      </c>
      <c r="E1565" s="195"/>
      <c r="F1565" s="204"/>
      <c r="G1565" s="195"/>
      <c r="H1565" s="195"/>
      <c r="I1565" s="214"/>
      <c r="J1565" s="214"/>
      <c r="K1565" s="195"/>
      <c r="L1565" s="195"/>
      <c r="M1565" s="195"/>
      <c r="N1565" s="216"/>
      <c r="O1565" s="195"/>
      <c r="P1565" s="195"/>
      <c r="Q1565" s="195"/>
      <c r="R1565" s="195"/>
      <c r="S1565" s="201"/>
    </row>
    <row r="1566" spans="1:19" ht="15" hidden="1" x14ac:dyDescent="0.25">
      <c r="A1566" s="172"/>
      <c r="B1566" s="202" t="s">
        <v>2995</v>
      </c>
      <c r="C1566" s="203" t="s">
        <v>246</v>
      </c>
      <c r="D1566" s="202" t="s">
        <v>2996</v>
      </c>
      <c r="E1566" s="195"/>
      <c r="F1566" s="204"/>
      <c r="G1566" s="195"/>
      <c r="H1566" s="195"/>
      <c r="I1566" s="214"/>
      <c r="J1566" s="214"/>
      <c r="K1566" s="195"/>
      <c r="L1566" s="195"/>
      <c r="M1566" s="195"/>
      <c r="N1566" s="216"/>
      <c r="O1566" s="195"/>
      <c r="P1566" s="195"/>
      <c r="Q1566" s="195"/>
      <c r="R1566" s="195"/>
      <c r="S1566" s="201"/>
    </row>
    <row r="1567" spans="1:19" ht="15" hidden="1" x14ac:dyDescent="0.25">
      <c r="A1567" s="172"/>
      <c r="B1567" s="202" t="s">
        <v>2997</v>
      </c>
      <c r="C1567" s="203" t="s">
        <v>2998</v>
      </c>
      <c r="D1567" s="202" t="s">
        <v>2999</v>
      </c>
      <c r="E1567" s="195"/>
      <c r="F1567" s="204"/>
      <c r="G1567" s="195"/>
      <c r="H1567" s="195"/>
      <c r="I1567" s="214"/>
      <c r="J1567" s="214"/>
      <c r="K1567" s="195"/>
      <c r="L1567" s="195"/>
      <c r="M1567" s="195"/>
      <c r="N1567" s="216"/>
      <c r="O1567" s="195"/>
      <c r="P1567" s="195"/>
      <c r="Q1567" s="195"/>
      <c r="R1567" s="195"/>
      <c r="S1567" s="201"/>
    </row>
    <row r="1568" spans="1:19" ht="15" hidden="1" x14ac:dyDescent="0.25">
      <c r="A1568" s="172"/>
      <c r="B1568" s="202" t="s">
        <v>3000</v>
      </c>
      <c r="C1568" s="203" t="s">
        <v>3001</v>
      </c>
      <c r="D1568" s="202" t="s">
        <v>3002</v>
      </c>
      <c r="E1568" s="195"/>
      <c r="F1568" s="204"/>
      <c r="G1568" s="195"/>
      <c r="H1568" s="195"/>
      <c r="I1568" s="214"/>
      <c r="J1568" s="214"/>
      <c r="K1568" s="195"/>
      <c r="L1568" s="195"/>
      <c r="M1568" s="195"/>
      <c r="N1568" s="216"/>
      <c r="O1568" s="195"/>
      <c r="P1568" s="195"/>
      <c r="Q1568" s="195"/>
      <c r="R1568" s="195"/>
      <c r="S1568" s="201"/>
    </row>
    <row r="1569" spans="1:19" ht="15" hidden="1" x14ac:dyDescent="0.25">
      <c r="A1569" s="172"/>
      <c r="B1569" s="202" t="s">
        <v>3003</v>
      </c>
      <c r="C1569" s="203" t="s">
        <v>3004</v>
      </c>
      <c r="D1569" s="202" t="s">
        <v>3005</v>
      </c>
      <c r="E1569" s="195"/>
      <c r="F1569" s="204"/>
      <c r="G1569" s="195"/>
      <c r="H1569" s="195"/>
      <c r="I1569" s="214"/>
      <c r="J1569" s="214"/>
      <c r="K1569" s="195"/>
      <c r="L1569" s="195"/>
      <c r="M1569" s="195"/>
      <c r="N1569" s="216"/>
      <c r="O1569" s="195"/>
      <c r="P1569" s="195"/>
      <c r="Q1569" s="195"/>
      <c r="R1569" s="195"/>
      <c r="S1569" s="201"/>
    </row>
    <row r="1570" spans="1:19" ht="15" hidden="1" x14ac:dyDescent="0.25">
      <c r="A1570" s="172"/>
      <c r="B1570" s="202" t="s">
        <v>3006</v>
      </c>
      <c r="C1570" s="203" t="s">
        <v>3007</v>
      </c>
      <c r="D1570" s="202" t="s">
        <v>3008</v>
      </c>
      <c r="E1570" s="195"/>
      <c r="F1570" s="204"/>
      <c r="G1570" s="195"/>
      <c r="H1570" s="195"/>
      <c r="I1570" s="214"/>
      <c r="J1570" s="214"/>
      <c r="K1570" s="195"/>
      <c r="L1570" s="195"/>
      <c r="M1570" s="195"/>
      <c r="N1570" s="216"/>
      <c r="O1570" s="195"/>
      <c r="P1570" s="195"/>
      <c r="Q1570" s="195"/>
      <c r="R1570" s="195"/>
      <c r="S1570" s="201"/>
    </row>
    <row r="1571" spans="1:19" ht="15" hidden="1" x14ac:dyDescent="0.25">
      <c r="A1571" s="172"/>
      <c r="B1571" s="202" t="s">
        <v>3009</v>
      </c>
      <c r="C1571" s="203" t="s">
        <v>3010</v>
      </c>
      <c r="D1571" s="202" t="s">
        <v>3011</v>
      </c>
      <c r="E1571" s="195"/>
      <c r="F1571" s="204"/>
      <c r="G1571" s="195"/>
      <c r="H1571" s="195"/>
      <c r="I1571" s="214"/>
      <c r="J1571" s="214"/>
      <c r="K1571" s="195"/>
      <c r="L1571" s="195"/>
      <c r="M1571" s="195"/>
      <c r="N1571" s="216"/>
      <c r="O1571" s="195"/>
      <c r="P1571" s="195"/>
      <c r="Q1571" s="195"/>
      <c r="R1571" s="195"/>
      <c r="S1571" s="201"/>
    </row>
    <row r="1572" spans="1:19" ht="15" hidden="1" x14ac:dyDescent="0.25">
      <c r="A1572" s="172"/>
      <c r="B1572" s="202" t="s">
        <v>3012</v>
      </c>
      <c r="C1572" s="203" t="s">
        <v>250</v>
      </c>
      <c r="D1572" s="202" t="s">
        <v>3013</v>
      </c>
      <c r="E1572" s="195"/>
      <c r="F1572" s="204"/>
      <c r="G1572" s="195"/>
      <c r="H1572" s="195"/>
      <c r="I1572" s="214"/>
      <c r="J1572" s="214"/>
      <c r="K1572" s="195"/>
      <c r="L1572" s="195"/>
      <c r="M1572" s="195"/>
      <c r="N1572" s="216"/>
      <c r="O1572" s="195"/>
      <c r="P1572" s="195"/>
      <c r="Q1572" s="195"/>
      <c r="R1572" s="195"/>
      <c r="S1572" s="201"/>
    </row>
    <row r="1573" spans="1:19" ht="15" hidden="1" x14ac:dyDescent="0.25">
      <c r="A1573" s="172"/>
      <c r="B1573" s="202" t="s">
        <v>3014</v>
      </c>
      <c r="C1573" s="203" t="s">
        <v>3015</v>
      </c>
      <c r="D1573" s="202" t="s">
        <v>3016</v>
      </c>
      <c r="E1573" s="195"/>
      <c r="F1573" s="204"/>
      <c r="G1573" s="195"/>
      <c r="H1573" s="195"/>
      <c r="I1573" s="214"/>
      <c r="J1573" s="214"/>
      <c r="K1573" s="195"/>
      <c r="L1573" s="195"/>
      <c r="M1573" s="195"/>
      <c r="N1573" s="216"/>
      <c r="O1573" s="195"/>
      <c r="P1573" s="195"/>
      <c r="Q1573" s="195"/>
      <c r="R1573" s="195"/>
      <c r="S1573" s="201"/>
    </row>
    <row r="1574" spans="1:19" ht="15" hidden="1" x14ac:dyDescent="0.25">
      <c r="A1574" s="172"/>
      <c r="B1574" s="202" t="s">
        <v>3017</v>
      </c>
      <c r="C1574" s="203" t="s">
        <v>3018</v>
      </c>
      <c r="D1574" s="202" t="s">
        <v>3019</v>
      </c>
      <c r="E1574" s="195"/>
      <c r="F1574" s="204"/>
      <c r="G1574" s="195"/>
      <c r="H1574" s="195"/>
      <c r="I1574" s="214"/>
      <c r="J1574" s="214"/>
      <c r="K1574" s="195"/>
      <c r="L1574" s="195"/>
      <c r="M1574" s="195"/>
      <c r="N1574" s="216"/>
      <c r="O1574" s="195"/>
      <c r="P1574" s="195"/>
      <c r="Q1574" s="195"/>
      <c r="R1574" s="195"/>
      <c r="S1574" s="201"/>
    </row>
    <row r="1575" spans="1:19" ht="15" hidden="1" x14ac:dyDescent="0.25">
      <c r="A1575" s="172"/>
      <c r="B1575" s="202" t="s">
        <v>3020</v>
      </c>
      <c r="C1575" s="203" t="s">
        <v>3021</v>
      </c>
      <c r="D1575" s="202" t="s">
        <v>3022</v>
      </c>
      <c r="E1575" s="195"/>
      <c r="F1575" s="204"/>
      <c r="G1575" s="195"/>
      <c r="H1575" s="195"/>
      <c r="I1575" s="214"/>
      <c r="J1575" s="214"/>
      <c r="K1575" s="195"/>
      <c r="L1575" s="195"/>
      <c r="M1575" s="195"/>
      <c r="N1575" s="216"/>
      <c r="O1575" s="195"/>
      <c r="P1575" s="195"/>
      <c r="Q1575" s="195"/>
      <c r="R1575" s="195"/>
      <c r="S1575" s="201"/>
    </row>
    <row r="1576" spans="1:19" ht="15" hidden="1" x14ac:dyDescent="0.25">
      <c r="A1576" s="172"/>
      <c r="B1576" s="202" t="s">
        <v>3023</v>
      </c>
      <c r="C1576" s="203" t="s">
        <v>3024</v>
      </c>
      <c r="D1576" s="202" t="s">
        <v>3025</v>
      </c>
      <c r="E1576" s="195"/>
      <c r="F1576" s="204"/>
      <c r="G1576" s="195"/>
      <c r="H1576" s="195"/>
      <c r="I1576" s="214"/>
      <c r="J1576" s="214"/>
      <c r="K1576" s="195"/>
      <c r="L1576" s="195"/>
      <c r="M1576" s="195"/>
      <c r="N1576" s="216"/>
      <c r="O1576" s="195"/>
      <c r="P1576" s="195"/>
      <c r="Q1576" s="195"/>
      <c r="R1576" s="195"/>
      <c r="S1576" s="201"/>
    </row>
    <row r="1577" spans="1:19" ht="15" hidden="1" x14ac:dyDescent="0.25">
      <c r="A1577" s="172"/>
      <c r="B1577" s="202" t="s">
        <v>3026</v>
      </c>
      <c r="C1577" s="203" t="s">
        <v>2841</v>
      </c>
      <c r="D1577" s="202" t="s">
        <v>3027</v>
      </c>
      <c r="E1577" s="195"/>
      <c r="F1577" s="204"/>
      <c r="G1577" s="195"/>
      <c r="H1577" s="195"/>
      <c r="I1577" s="214"/>
      <c r="J1577" s="214"/>
      <c r="K1577" s="195"/>
      <c r="L1577" s="195"/>
      <c r="M1577" s="195"/>
      <c r="N1577" s="216"/>
      <c r="O1577" s="195"/>
      <c r="P1577" s="195"/>
      <c r="Q1577" s="195"/>
      <c r="R1577" s="195"/>
      <c r="S1577" s="201"/>
    </row>
    <row r="1578" spans="1:19" ht="15" hidden="1" x14ac:dyDescent="0.25">
      <c r="A1578" s="172"/>
      <c r="B1578" s="202" t="s">
        <v>3028</v>
      </c>
      <c r="C1578" s="203" t="s">
        <v>3029</v>
      </c>
      <c r="D1578" s="202" t="s">
        <v>3030</v>
      </c>
      <c r="E1578" s="195"/>
      <c r="F1578" s="204"/>
      <c r="G1578" s="195"/>
      <c r="H1578" s="195"/>
      <c r="I1578" s="214"/>
      <c r="J1578" s="214"/>
      <c r="K1578" s="195"/>
      <c r="L1578" s="195"/>
      <c r="M1578" s="195"/>
      <c r="N1578" s="216"/>
      <c r="O1578" s="195"/>
      <c r="P1578" s="195"/>
      <c r="Q1578" s="195"/>
      <c r="R1578" s="195"/>
      <c r="S1578" s="201"/>
    </row>
    <row r="1579" spans="1:19" ht="15" hidden="1" x14ac:dyDescent="0.25">
      <c r="A1579" s="172"/>
      <c r="B1579" s="202" t="s">
        <v>3031</v>
      </c>
      <c r="C1579" s="203" t="s">
        <v>3032</v>
      </c>
      <c r="D1579" s="202" t="s">
        <v>3019</v>
      </c>
      <c r="E1579" s="195"/>
      <c r="F1579" s="204"/>
      <c r="G1579" s="195"/>
      <c r="H1579" s="195"/>
      <c r="I1579" s="214"/>
      <c r="J1579" s="214"/>
      <c r="K1579" s="195"/>
      <c r="L1579" s="195"/>
      <c r="M1579" s="195"/>
      <c r="N1579" s="216"/>
      <c r="O1579" s="195"/>
      <c r="P1579" s="195"/>
      <c r="Q1579" s="195"/>
      <c r="R1579" s="195"/>
      <c r="S1579" s="201"/>
    </row>
    <row r="1580" spans="1:19" ht="15" hidden="1" x14ac:dyDescent="0.25">
      <c r="A1580" s="172"/>
      <c r="B1580" s="202" t="s">
        <v>3033</v>
      </c>
      <c r="C1580" s="203" t="s">
        <v>3034</v>
      </c>
      <c r="D1580" s="202" t="s">
        <v>3035</v>
      </c>
      <c r="E1580" s="195"/>
      <c r="F1580" s="204"/>
      <c r="G1580" s="195"/>
      <c r="H1580" s="195"/>
      <c r="I1580" s="214"/>
      <c r="J1580" s="214"/>
      <c r="K1580" s="195"/>
      <c r="L1580" s="195"/>
      <c r="M1580" s="195"/>
      <c r="N1580" s="216"/>
      <c r="O1580" s="195"/>
      <c r="P1580" s="195"/>
      <c r="Q1580" s="195"/>
      <c r="R1580" s="195"/>
      <c r="S1580" s="201"/>
    </row>
    <row r="1581" spans="1:19" ht="15" hidden="1" x14ac:dyDescent="0.25">
      <c r="A1581" s="172"/>
      <c r="B1581" s="202" t="s">
        <v>3036</v>
      </c>
      <c r="C1581" s="203" t="s">
        <v>3037</v>
      </c>
      <c r="D1581" s="202" t="s">
        <v>3038</v>
      </c>
      <c r="E1581" s="195"/>
      <c r="F1581" s="204"/>
      <c r="G1581" s="195"/>
      <c r="H1581" s="195"/>
      <c r="I1581" s="214"/>
      <c r="J1581" s="214"/>
      <c r="K1581" s="195"/>
      <c r="L1581" s="195"/>
      <c r="M1581" s="195"/>
      <c r="N1581" s="216"/>
      <c r="O1581" s="195"/>
      <c r="P1581" s="195"/>
      <c r="Q1581" s="195"/>
      <c r="R1581" s="195"/>
      <c r="S1581" s="201"/>
    </row>
    <row r="1582" spans="1:19" ht="15" hidden="1" x14ac:dyDescent="0.25">
      <c r="A1582" s="172"/>
      <c r="B1582" s="202" t="s">
        <v>3039</v>
      </c>
      <c r="C1582" s="203" t="s">
        <v>3040</v>
      </c>
      <c r="D1582" s="202" t="s">
        <v>3041</v>
      </c>
      <c r="E1582" s="195"/>
      <c r="F1582" s="204"/>
      <c r="G1582" s="195"/>
      <c r="H1582" s="195"/>
      <c r="I1582" s="214"/>
      <c r="J1582" s="214"/>
      <c r="K1582" s="195"/>
      <c r="L1582" s="195"/>
      <c r="M1582" s="195"/>
      <c r="N1582" s="216"/>
      <c r="O1582" s="195"/>
      <c r="P1582" s="195"/>
      <c r="Q1582" s="195"/>
      <c r="R1582" s="195"/>
      <c r="S1582" s="201"/>
    </row>
    <row r="1583" spans="1:19" ht="15" hidden="1" x14ac:dyDescent="0.25">
      <c r="A1583" s="172"/>
      <c r="B1583" s="202" t="s">
        <v>3042</v>
      </c>
      <c r="C1583" s="203" t="s">
        <v>246</v>
      </c>
      <c r="D1583" s="202" t="s">
        <v>3043</v>
      </c>
      <c r="E1583" s="195"/>
      <c r="F1583" s="204"/>
      <c r="G1583" s="195"/>
      <c r="H1583" s="195"/>
      <c r="I1583" s="214"/>
      <c r="J1583" s="214"/>
      <c r="K1583" s="195"/>
      <c r="L1583" s="195"/>
      <c r="M1583" s="195"/>
      <c r="N1583" s="216"/>
      <c r="O1583" s="195"/>
      <c r="P1583" s="195"/>
      <c r="Q1583" s="195"/>
      <c r="R1583" s="195"/>
      <c r="S1583" s="201"/>
    </row>
    <row r="1584" spans="1:19" ht="15" hidden="1" x14ac:dyDescent="0.25">
      <c r="A1584" s="172"/>
      <c r="B1584" s="202" t="s">
        <v>3044</v>
      </c>
      <c r="C1584" s="203" t="s">
        <v>3045</v>
      </c>
      <c r="D1584" s="202" t="s">
        <v>3046</v>
      </c>
      <c r="E1584" s="195"/>
      <c r="F1584" s="204"/>
      <c r="G1584" s="195"/>
      <c r="H1584" s="195"/>
      <c r="I1584" s="214"/>
      <c r="J1584" s="214"/>
      <c r="K1584" s="195"/>
      <c r="L1584" s="195"/>
      <c r="M1584" s="195"/>
      <c r="N1584" s="216"/>
      <c r="O1584" s="195"/>
      <c r="P1584" s="195"/>
      <c r="Q1584" s="195"/>
      <c r="R1584" s="195"/>
      <c r="S1584" s="201"/>
    </row>
    <row r="1585" spans="1:19" ht="15" hidden="1" x14ac:dyDescent="0.25">
      <c r="A1585" s="172"/>
      <c r="B1585" s="202" t="s">
        <v>3047</v>
      </c>
      <c r="C1585" s="203" t="s">
        <v>3048</v>
      </c>
      <c r="D1585" s="202" t="s">
        <v>3049</v>
      </c>
      <c r="E1585" s="195"/>
      <c r="F1585" s="204"/>
      <c r="G1585" s="195"/>
      <c r="H1585" s="195"/>
      <c r="I1585" s="214"/>
      <c r="J1585" s="214"/>
      <c r="K1585" s="195"/>
      <c r="L1585" s="195"/>
      <c r="M1585" s="195"/>
      <c r="N1585" s="216"/>
      <c r="O1585" s="195"/>
      <c r="P1585" s="195"/>
      <c r="Q1585" s="195"/>
      <c r="R1585" s="195"/>
      <c r="S1585" s="201"/>
    </row>
    <row r="1586" spans="1:19" ht="15" hidden="1" x14ac:dyDescent="0.25">
      <c r="A1586" s="172"/>
      <c r="B1586" s="202" t="s">
        <v>3050</v>
      </c>
      <c r="C1586" s="203" t="s">
        <v>3051</v>
      </c>
      <c r="D1586" s="202" t="s">
        <v>3052</v>
      </c>
      <c r="E1586" s="195"/>
      <c r="F1586" s="204"/>
      <c r="G1586" s="195"/>
      <c r="H1586" s="195"/>
      <c r="I1586" s="214"/>
      <c r="J1586" s="214"/>
      <c r="K1586" s="195"/>
      <c r="L1586" s="195"/>
      <c r="M1586" s="195"/>
      <c r="N1586" s="216"/>
      <c r="O1586" s="195"/>
      <c r="P1586" s="195"/>
      <c r="Q1586" s="195"/>
      <c r="R1586" s="195"/>
      <c r="S1586" s="201"/>
    </row>
    <row r="1587" spans="1:19" ht="15" hidden="1" x14ac:dyDescent="0.25">
      <c r="A1587" s="172"/>
      <c r="B1587" s="202" t="s">
        <v>3053</v>
      </c>
      <c r="C1587" s="203" t="s">
        <v>3054</v>
      </c>
      <c r="D1587" s="202" t="s">
        <v>3055</v>
      </c>
      <c r="E1587" s="195"/>
      <c r="F1587" s="204"/>
      <c r="G1587" s="195"/>
      <c r="H1587" s="195"/>
      <c r="I1587" s="214"/>
      <c r="J1587" s="214"/>
      <c r="K1587" s="195"/>
      <c r="L1587" s="195"/>
      <c r="M1587" s="195"/>
      <c r="N1587" s="216"/>
      <c r="O1587" s="195"/>
      <c r="P1587" s="195"/>
      <c r="Q1587" s="195"/>
      <c r="R1587" s="195"/>
      <c r="S1587" s="201"/>
    </row>
    <row r="1588" spans="1:19" ht="15" hidden="1" x14ac:dyDescent="0.25">
      <c r="A1588" s="172"/>
      <c r="B1588" s="202" t="s">
        <v>3056</v>
      </c>
      <c r="C1588" s="203" t="s">
        <v>3057</v>
      </c>
      <c r="D1588" s="202" t="s">
        <v>3058</v>
      </c>
      <c r="E1588" s="195"/>
      <c r="F1588" s="204"/>
      <c r="G1588" s="195"/>
      <c r="H1588" s="195"/>
      <c r="I1588" s="214"/>
      <c r="J1588" s="214"/>
      <c r="K1588" s="195"/>
      <c r="L1588" s="195"/>
      <c r="M1588" s="195"/>
      <c r="N1588" s="216"/>
      <c r="O1588" s="195"/>
      <c r="P1588" s="195"/>
      <c r="Q1588" s="195"/>
      <c r="R1588" s="195"/>
      <c r="S1588" s="201"/>
    </row>
    <row r="1589" spans="1:19" ht="15" hidden="1" x14ac:dyDescent="0.25">
      <c r="A1589" s="172"/>
      <c r="B1589" s="202" t="s">
        <v>3059</v>
      </c>
      <c r="C1589" s="203" t="s">
        <v>3060</v>
      </c>
      <c r="D1589" s="202" t="s">
        <v>3055</v>
      </c>
      <c r="E1589" s="195"/>
      <c r="F1589" s="204"/>
      <c r="G1589" s="195"/>
      <c r="H1589" s="195"/>
      <c r="I1589" s="214"/>
      <c r="J1589" s="214"/>
      <c r="K1589" s="195"/>
      <c r="L1589" s="195"/>
      <c r="M1589" s="195"/>
      <c r="N1589" s="216"/>
      <c r="O1589" s="195"/>
      <c r="P1589" s="195"/>
      <c r="Q1589" s="195"/>
      <c r="R1589" s="195"/>
      <c r="S1589" s="201"/>
    </row>
    <row r="1590" spans="1:19" ht="15" hidden="1" x14ac:dyDescent="0.25">
      <c r="A1590" s="172"/>
      <c r="B1590" s="202" t="s">
        <v>3061</v>
      </c>
      <c r="C1590" s="203" t="s">
        <v>246</v>
      </c>
      <c r="D1590" s="202" t="s">
        <v>3062</v>
      </c>
      <c r="E1590" s="195"/>
      <c r="F1590" s="204"/>
      <c r="G1590" s="195"/>
      <c r="H1590" s="195"/>
      <c r="I1590" s="214"/>
      <c r="J1590" s="214"/>
      <c r="K1590" s="195"/>
      <c r="L1590" s="195"/>
      <c r="M1590" s="195"/>
      <c r="N1590" s="216"/>
      <c r="O1590" s="195"/>
      <c r="P1590" s="195"/>
      <c r="Q1590" s="195"/>
      <c r="R1590" s="195"/>
      <c r="S1590" s="201"/>
    </row>
    <row r="1591" spans="1:19" ht="15" hidden="1" x14ac:dyDescent="0.25">
      <c r="A1591" s="172"/>
      <c r="B1591" s="202" t="s">
        <v>3063</v>
      </c>
      <c r="C1591" s="203" t="s">
        <v>3064</v>
      </c>
      <c r="D1591" s="202" t="s">
        <v>3065</v>
      </c>
      <c r="E1591" s="195"/>
      <c r="F1591" s="204"/>
      <c r="G1591" s="195"/>
      <c r="H1591" s="195"/>
      <c r="I1591" s="214"/>
      <c r="J1591" s="214"/>
      <c r="K1591" s="195"/>
      <c r="L1591" s="195"/>
      <c r="M1591" s="195"/>
      <c r="N1591" s="216"/>
      <c r="O1591" s="195"/>
      <c r="P1591" s="195"/>
      <c r="Q1591" s="195"/>
      <c r="R1591" s="195"/>
      <c r="S1591" s="201"/>
    </row>
    <row r="1592" spans="1:19" ht="15" hidden="1" x14ac:dyDescent="0.25">
      <c r="A1592" s="172"/>
      <c r="B1592" s="202" t="s">
        <v>3066</v>
      </c>
      <c r="C1592" s="203" t="s">
        <v>3067</v>
      </c>
      <c r="D1592" s="202" t="s">
        <v>3058</v>
      </c>
      <c r="E1592" s="195"/>
      <c r="F1592" s="204"/>
      <c r="G1592" s="195"/>
      <c r="H1592" s="195"/>
      <c r="I1592" s="214"/>
      <c r="J1592" s="214"/>
      <c r="K1592" s="195"/>
      <c r="L1592" s="195"/>
      <c r="M1592" s="195"/>
      <c r="N1592" s="216"/>
      <c r="O1592" s="195"/>
      <c r="P1592" s="195"/>
      <c r="Q1592" s="195"/>
      <c r="R1592" s="195"/>
      <c r="S1592" s="201"/>
    </row>
    <row r="1593" spans="1:19" ht="15" hidden="1" x14ac:dyDescent="0.25">
      <c r="A1593" s="172"/>
      <c r="B1593" s="202" t="s">
        <v>3068</v>
      </c>
      <c r="C1593" s="203" t="s">
        <v>3069</v>
      </c>
      <c r="D1593" s="202" t="s">
        <v>1381</v>
      </c>
      <c r="E1593" s="195"/>
      <c r="F1593" s="204"/>
      <c r="G1593" s="195"/>
      <c r="H1593" s="195"/>
      <c r="I1593" s="214"/>
      <c r="J1593" s="214"/>
      <c r="K1593" s="195"/>
      <c r="L1593" s="195"/>
      <c r="M1593" s="195"/>
      <c r="N1593" s="216"/>
      <c r="O1593" s="195"/>
      <c r="P1593" s="195"/>
      <c r="Q1593" s="195"/>
      <c r="R1593" s="195"/>
      <c r="S1593" s="201"/>
    </row>
    <row r="1594" spans="1:19" ht="15" hidden="1" x14ac:dyDescent="0.25">
      <c r="A1594" s="172"/>
      <c r="B1594" s="202" t="s">
        <v>3070</v>
      </c>
      <c r="C1594" s="203" t="s">
        <v>3071</v>
      </c>
      <c r="D1594" s="202" t="s">
        <v>3072</v>
      </c>
      <c r="E1594" s="195"/>
      <c r="F1594" s="204"/>
      <c r="G1594" s="195"/>
      <c r="H1594" s="195"/>
      <c r="I1594" s="214"/>
      <c r="J1594" s="214"/>
      <c r="K1594" s="195"/>
      <c r="L1594" s="195"/>
      <c r="M1594" s="195"/>
      <c r="N1594" s="216"/>
      <c r="O1594" s="195"/>
      <c r="P1594" s="195"/>
      <c r="Q1594" s="195"/>
      <c r="R1594" s="195"/>
      <c r="S1594" s="201"/>
    </row>
    <row r="1595" spans="1:19" ht="15" hidden="1" x14ac:dyDescent="0.25">
      <c r="A1595" s="172"/>
      <c r="B1595" s="202" t="s">
        <v>3073</v>
      </c>
      <c r="C1595" s="203" t="s">
        <v>3074</v>
      </c>
      <c r="D1595" s="202" t="s">
        <v>3072</v>
      </c>
      <c r="E1595" s="195"/>
      <c r="F1595" s="204"/>
      <c r="G1595" s="195"/>
      <c r="H1595" s="195"/>
      <c r="I1595" s="214"/>
      <c r="J1595" s="214"/>
      <c r="K1595" s="195"/>
      <c r="L1595" s="195"/>
      <c r="M1595" s="195"/>
      <c r="N1595" s="216"/>
      <c r="O1595" s="195"/>
      <c r="P1595" s="195"/>
      <c r="Q1595" s="195"/>
      <c r="R1595" s="195"/>
      <c r="S1595" s="201"/>
    </row>
    <row r="1596" spans="1:19" ht="15" hidden="1" x14ac:dyDescent="0.25">
      <c r="A1596" s="172"/>
      <c r="B1596" s="202" t="s">
        <v>3075</v>
      </c>
      <c r="C1596" s="203" t="s">
        <v>3076</v>
      </c>
      <c r="D1596" s="202" t="s">
        <v>3077</v>
      </c>
      <c r="E1596" s="195"/>
      <c r="F1596" s="204"/>
      <c r="G1596" s="195"/>
      <c r="H1596" s="195"/>
      <c r="I1596" s="214"/>
      <c r="J1596" s="214"/>
      <c r="K1596" s="195"/>
      <c r="L1596" s="195"/>
      <c r="M1596" s="195"/>
      <c r="N1596" s="216"/>
      <c r="O1596" s="195"/>
      <c r="P1596" s="195"/>
      <c r="Q1596" s="195"/>
      <c r="R1596" s="195"/>
      <c r="S1596" s="201"/>
    </row>
    <row r="1597" spans="1:19" ht="15" hidden="1" x14ac:dyDescent="0.25">
      <c r="A1597" s="172"/>
      <c r="B1597" s="202" t="s">
        <v>3078</v>
      </c>
      <c r="C1597" s="203" t="s">
        <v>3079</v>
      </c>
      <c r="D1597" s="202" t="s">
        <v>3077</v>
      </c>
      <c r="E1597" s="195"/>
      <c r="F1597" s="204"/>
      <c r="G1597" s="195"/>
      <c r="H1597" s="195"/>
      <c r="I1597" s="214"/>
      <c r="J1597" s="214"/>
      <c r="K1597" s="195"/>
      <c r="L1597" s="195"/>
      <c r="M1597" s="195"/>
      <c r="N1597" s="216"/>
      <c r="O1597" s="195"/>
      <c r="P1597" s="195"/>
      <c r="Q1597" s="195"/>
      <c r="R1597" s="195"/>
      <c r="S1597" s="201"/>
    </row>
    <row r="1598" spans="1:19" ht="15" hidden="1" x14ac:dyDescent="0.25">
      <c r="A1598" s="172"/>
      <c r="B1598" s="202" t="s">
        <v>3080</v>
      </c>
      <c r="C1598" s="203" t="s">
        <v>3081</v>
      </c>
      <c r="D1598" s="202" t="s">
        <v>3082</v>
      </c>
      <c r="E1598" s="195"/>
      <c r="F1598" s="204"/>
      <c r="G1598" s="195"/>
      <c r="H1598" s="195"/>
      <c r="I1598" s="214"/>
      <c r="J1598" s="214"/>
      <c r="K1598" s="195"/>
      <c r="L1598" s="195"/>
      <c r="M1598" s="195"/>
      <c r="N1598" s="216"/>
      <c r="O1598" s="195"/>
      <c r="P1598" s="195"/>
      <c r="Q1598" s="195"/>
      <c r="R1598" s="195"/>
      <c r="S1598" s="201"/>
    </row>
    <row r="1599" spans="1:19" ht="15" hidden="1" x14ac:dyDescent="0.25">
      <c r="A1599" s="172"/>
      <c r="B1599" s="202" t="s">
        <v>3083</v>
      </c>
      <c r="C1599" s="203" t="s">
        <v>3084</v>
      </c>
      <c r="D1599" s="202" t="s">
        <v>2839</v>
      </c>
      <c r="E1599" s="195"/>
      <c r="F1599" s="204"/>
      <c r="G1599" s="195"/>
      <c r="H1599" s="195"/>
      <c r="I1599" s="214"/>
      <c r="J1599" s="214"/>
      <c r="K1599" s="195"/>
      <c r="L1599" s="195"/>
      <c r="M1599" s="195"/>
      <c r="N1599" s="216"/>
      <c r="O1599" s="195"/>
      <c r="P1599" s="195"/>
      <c r="Q1599" s="195"/>
      <c r="R1599" s="195"/>
      <c r="S1599" s="201"/>
    </row>
    <row r="1600" spans="1:19" ht="15" hidden="1" x14ac:dyDescent="0.25">
      <c r="A1600" s="172"/>
      <c r="B1600" s="202" t="s">
        <v>3085</v>
      </c>
      <c r="C1600" s="203" t="s">
        <v>3086</v>
      </c>
      <c r="D1600" s="202" t="s">
        <v>3082</v>
      </c>
      <c r="E1600" s="195"/>
      <c r="F1600" s="204"/>
      <c r="G1600" s="195"/>
      <c r="H1600" s="195"/>
      <c r="I1600" s="214"/>
      <c r="J1600" s="214"/>
      <c r="K1600" s="195"/>
      <c r="L1600" s="195"/>
      <c r="M1600" s="195"/>
      <c r="N1600" s="216"/>
      <c r="O1600" s="195"/>
      <c r="P1600" s="195"/>
      <c r="Q1600" s="195"/>
      <c r="R1600" s="195"/>
      <c r="S1600" s="201"/>
    </row>
    <row r="1601" spans="1:19" ht="15" hidden="1" x14ac:dyDescent="0.25">
      <c r="A1601" s="172"/>
      <c r="B1601" s="202" t="s">
        <v>3087</v>
      </c>
      <c r="C1601" s="203" t="s">
        <v>3088</v>
      </c>
      <c r="D1601" s="202" t="s">
        <v>3089</v>
      </c>
      <c r="E1601" s="195"/>
      <c r="F1601" s="204"/>
      <c r="G1601" s="195"/>
      <c r="H1601" s="195"/>
      <c r="I1601" s="214"/>
      <c r="J1601" s="214"/>
      <c r="K1601" s="195"/>
      <c r="L1601" s="195"/>
      <c r="M1601" s="195"/>
      <c r="N1601" s="216"/>
      <c r="O1601" s="195"/>
      <c r="P1601" s="195"/>
      <c r="Q1601" s="195"/>
      <c r="R1601" s="195"/>
      <c r="S1601" s="201"/>
    </row>
    <row r="1602" spans="1:19" ht="15" hidden="1" x14ac:dyDescent="0.25">
      <c r="A1602" s="172"/>
      <c r="B1602" s="202" t="s">
        <v>3090</v>
      </c>
      <c r="C1602" s="203" t="s">
        <v>3091</v>
      </c>
      <c r="D1602" s="202" t="s">
        <v>3092</v>
      </c>
      <c r="E1602" s="195"/>
      <c r="F1602" s="204"/>
      <c r="G1602" s="195"/>
      <c r="H1602" s="195"/>
      <c r="I1602" s="214"/>
      <c r="J1602" s="214"/>
      <c r="K1602" s="195"/>
      <c r="L1602" s="195"/>
      <c r="M1602" s="195"/>
      <c r="N1602" s="216"/>
      <c r="O1602" s="195"/>
      <c r="P1602" s="195"/>
      <c r="Q1602" s="195"/>
      <c r="R1602" s="195"/>
      <c r="S1602" s="201"/>
    </row>
    <row r="1603" spans="1:19" ht="15" hidden="1" x14ac:dyDescent="0.25">
      <c r="A1603" s="172"/>
      <c r="B1603" s="202" t="s">
        <v>3093</v>
      </c>
      <c r="C1603" s="203" t="s">
        <v>3094</v>
      </c>
      <c r="D1603" s="202" t="s">
        <v>3092</v>
      </c>
      <c r="E1603" s="195"/>
      <c r="F1603" s="204"/>
      <c r="G1603" s="195"/>
      <c r="H1603" s="195"/>
      <c r="I1603" s="214"/>
      <c r="J1603" s="214"/>
      <c r="K1603" s="195"/>
      <c r="L1603" s="195"/>
      <c r="M1603" s="195"/>
      <c r="N1603" s="216"/>
      <c r="O1603" s="195"/>
      <c r="P1603" s="195"/>
      <c r="Q1603" s="195"/>
      <c r="R1603" s="195"/>
      <c r="S1603" s="201"/>
    </row>
    <row r="1604" spans="1:19" ht="15" hidden="1" x14ac:dyDescent="0.25">
      <c r="A1604" s="172"/>
      <c r="B1604" s="202" t="s">
        <v>3095</v>
      </c>
      <c r="C1604" s="203" t="s">
        <v>3096</v>
      </c>
      <c r="D1604" s="202" t="s">
        <v>3089</v>
      </c>
      <c r="E1604" s="195"/>
      <c r="F1604" s="204"/>
      <c r="G1604" s="195"/>
      <c r="H1604" s="195"/>
      <c r="I1604" s="214"/>
      <c r="J1604" s="214"/>
      <c r="K1604" s="195"/>
      <c r="L1604" s="195"/>
      <c r="M1604" s="195"/>
      <c r="N1604" s="216"/>
      <c r="O1604" s="195"/>
      <c r="P1604" s="195"/>
      <c r="Q1604" s="195"/>
      <c r="R1604" s="195"/>
      <c r="S1604" s="201"/>
    </row>
    <row r="1605" spans="1:19" ht="15" hidden="1" x14ac:dyDescent="0.25">
      <c r="A1605" s="172"/>
      <c r="B1605" s="202" t="s">
        <v>3097</v>
      </c>
      <c r="C1605" s="203" t="s">
        <v>3098</v>
      </c>
      <c r="D1605" s="202" t="s">
        <v>3022</v>
      </c>
      <c r="E1605" s="195"/>
      <c r="F1605" s="204"/>
      <c r="G1605" s="195"/>
      <c r="H1605" s="195"/>
      <c r="I1605" s="214"/>
      <c r="J1605" s="214"/>
      <c r="K1605" s="195"/>
      <c r="L1605" s="195"/>
      <c r="M1605" s="195"/>
      <c r="N1605" s="216"/>
      <c r="O1605" s="195"/>
      <c r="P1605" s="195"/>
      <c r="Q1605" s="195"/>
      <c r="R1605" s="195"/>
      <c r="S1605" s="201"/>
    </row>
    <row r="1606" spans="1:19" ht="15" hidden="1" x14ac:dyDescent="0.25">
      <c r="A1606" s="172"/>
      <c r="B1606" s="202" t="s">
        <v>3099</v>
      </c>
      <c r="C1606" s="203" t="s">
        <v>3100</v>
      </c>
      <c r="D1606" s="202" t="s">
        <v>3030</v>
      </c>
      <c r="E1606" s="195"/>
      <c r="F1606" s="204"/>
      <c r="G1606" s="195"/>
      <c r="H1606" s="195"/>
      <c r="I1606" s="214"/>
      <c r="J1606" s="214"/>
      <c r="K1606" s="195"/>
      <c r="L1606" s="195"/>
      <c r="M1606" s="195"/>
      <c r="N1606" s="216"/>
      <c r="O1606" s="195"/>
      <c r="P1606" s="195"/>
      <c r="Q1606" s="195"/>
      <c r="R1606" s="195"/>
      <c r="S1606" s="201"/>
    </row>
    <row r="1607" spans="1:19" ht="15" hidden="1" x14ac:dyDescent="0.25">
      <c r="A1607" s="172"/>
      <c r="B1607" s="202" t="s">
        <v>3101</v>
      </c>
      <c r="C1607" s="203" t="s">
        <v>3102</v>
      </c>
      <c r="D1607" s="202" t="s">
        <v>3103</v>
      </c>
      <c r="E1607" s="195"/>
      <c r="F1607" s="204"/>
      <c r="G1607" s="195"/>
      <c r="H1607" s="195"/>
      <c r="I1607" s="214"/>
      <c r="J1607" s="214"/>
      <c r="K1607" s="195"/>
      <c r="L1607" s="195"/>
      <c r="M1607" s="195"/>
      <c r="N1607" s="216"/>
      <c r="O1607" s="195"/>
      <c r="P1607" s="195"/>
      <c r="Q1607" s="195"/>
      <c r="R1607" s="195"/>
      <c r="S1607" s="201"/>
    </row>
    <row r="1608" spans="1:19" ht="15" hidden="1" x14ac:dyDescent="0.25">
      <c r="A1608" s="172"/>
      <c r="B1608" s="202" t="s">
        <v>3104</v>
      </c>
      <c r="C1608" s="203" t="s">
        <v>3105</v>
      </c>
      <c r="D1608" s="202" t="s">
        <v>3106</v>
      </c>
      <c r="E1608" s="195"/>
      <c r="F1608" s="204"/>
      <c r="G1608" s="195"/>
      <c r="H1608" s="195"/>
      <c r="I1608" s="214"/>
      <c r="J1608" s="214"/>
      <c r="K1608" s="195"/>
      <c r="L1608" s="195"/>
      <c r="M1608" s="195"/>
      <c r="N1608" s="216"/>
      <c r="O1608" s="195"/>
      <c r="P1608" s="195"/>
      <c r="Q1608" s="195"/>
      <c r="R1608" s="195"/>
      <c r="S1608" s="201"/>
    </row>
    <row r="1609" spans="1:19" ht="15" hidden="1" x14ac:dyDescent="0.25">
      <c r="A1609" s="172"/>
      <c r="B1609" s="202" t="s">
        <v>3107</v>
      </c>
      <c r="C1609" s="203" t="s">
        <v>246</v>
      </c>
      <c r="D1609" s="202" t="s">
        <v>2374</v>
      </c>
      <c r="E1609" s="195"/>
      <c r="F1609" s="204"/>
      <c r="G1609" s="195"/>
      <c r="H1609" s="195"/>
      <c r="I1609" s="214"/>
      <c r="J1609" s="214"/>
      <c r="K1609" s="195"/>
      <c r="L1609" s="195"/>
      <c r="M1609" s="195"/>
      <c r="N1609" s="216"/>
      <c r="O1609" s="195"/>
      <c r="P1609" s="195"/>
      <c r="Q1609" s="195"/>
      <c r="R1609" s="195"/>
      <c r="S1609" s="201"/>
    </row>
    <row r="1610" spans="1:19" ht="15" hidden="1" x14ac:dyDescent="0.25">
      <c r="A1610" s="172"/>
      <c r="B1610" s="202" t="s">
        <v>3108</v>
      </c>
      <c r="C1610" s="203" t="s">
        <v>246</v>
      </c>
      <c r="D1610" s="202" t="s">
        <v>3109</v>
      </c>
      <c r="E1610" s="195"/>
      <c r="F1610" s="204"/>
      <c r="G1610" s="195"/>
      <c r="H1610" s="195"/>
      <c r="I1610" s="214"/>
      <c r="J1610" s="214"/>
      <c r="K1610" s="195"/>
      <c r="L1610" s="195"/>
      <c r="M1610" s="195"/>
      <c r="N1610" s="216"/>
      <c r="O1610" s="195"/>
      <c r="P1610" s="195"/>
      <c r="Q1610" s="195"/>
      <c r="R1610" s="195"/>
      <c r="S1610" s="201"/>
    </row>
    <row r="1611" spans="1:19" ht="15" hidden="1" x14ac:dyDescent="0.25">
      <c r="A1611" s="172"/>
      <c r="B1611" s="202" t="s">
        <v>3110</v>
      </c>
      <c r="C1611" s="203" t="s">
        <v>3111</v>
      </c>
      <c r="D1611" s="202" t="s">
        <v>2822</v>
      </c>
      <c r="E1611" s="195"/>
      <c r="F1611" s="204"/>
      <c r="G1611" s="195"/>
      <c r="H1611" s="195"/>
      <c r="I1611" s="214"/>
      <c r="J1611" s="214"/>
      <c r="K1611" s="195"/>
      <c r="L1611" s="195"/>
      <c r="M1611" s="195"/>
      <c r="N1611" s="216"/>
      <c r="O1611" s="195"/>
      <c r="P1611" s="195"/>
      <c r="Q1611" s="195"/>
      <c r="R1611" s="195"/>
      <c r="S1611" s="201"/>
    </row>
    <row r="1612" spans="1:19" ht="15" hidden="1" x14ac:dyDescent="0.25">
      <c r="A1612" s="172"/>
      <c r="B1612" s="202" t="s">
        <v>3112</v>
      </c>
      <c r="C1612" s="203" t="s">
        <v>3111</v>
      </c>
      <c r="D1612" s="202" t="s">
        <v>3113</v>
      </c>
      <c r="E1612" s="195"/>
      <c r="F1612" s="204"/>
      <c r="G1612" s="195"/>
      <c r="H1612" s="195"/>
      <c r="I1612" s="214"/>
      <c r="J1612" s="214"/>
      <c r="K1612" s="195"/>
      <c r="L1612" s="195"/>
      <c r="M1612" s="195"/>
      <c r="N1612" s="216"/>
      <c r="O1612" s="195"/>
      <c r="P1612" s="195"/>
      <c r="Q1612" s="195"/>
      <c r="R1612" s="195"/>
      <c r="S1612" s="201"/>
    </row>
    <row r="1613" spans="1:19" ht="15" hidden="1" x14ac:dyDescent="0.25">
      <c r="A1613" s="172"/>
      <c r="B1613" s="202" t="s">
        <v>3114</v>
      </c>
      <c r="C1613" s="203" t="s">
        <v>3115</v>
      </c>
      <c r="D1613" s="202" t="s">
        <v>2825</v>
      </c>
      <c r="E1613" s="195"/>
      <c r="F1613" s="204"/>
      <c r="G1613" s="195"/>
      <c r="H1613" s="195"/>
      <c r="I1613" s="214"/>
      <c r="J1613" s="214"/>
      <c r="K1613" s="195"/>
      <c r="L1613" s="195"/>
      <c r="M1613" s="195"/>
      <c r="N1613" s="216"/>
      <c r="O1613" s="195"/>
      <c r="P1613" s="195"/>
      <c r="Q1613" s="195"/>
      <c r="R1613" s="195"/>
      <c r="S1613" s="201"/>
    </row>
    <row r="1614" spans="1:19" ht="15" hidden="1" x14ac:dyDescent="0.25">
      <c r="A1614" s="172"/>
      <c r="B1614" s="202" t="s">
        <v>3116</v>
      </c>
      <c r="C1614" s="203" t="s">
        <v>3117</v>
      </c>
      <c r="D1614" s="202" t="s">
        <v>2828</v>
      </c>
      <c r="E1614" s="195"/>
      <c r="F1614" s="204"/>
      <c r="G1614" s="195"/>
      <c r="H1614" s="195"/>
      <c r="I1614" s="214"/>
      <c r="J1614" s="214"/>
      <c r="K1614" s="195"/>
      <c r="L1614" s="195"/>
      <c r="M1614" s="195"/>
      <c r="N1614" s="216"/>
      <c r="O1614" s="195"/>
      <c r="P1614" s="195"/>
      <c r="Q1614" s="195"/>
      <c r="R1614" s="195"/>
      <c r="S1614" s="201"/>
    </row>
    <row r="1615" spans="1:19" ht="15" hidden="1" x14ac:dyDescent="0.25">
      <c r="A1615" s="172"/>
      <c r="B1615" s="202" t="s">
        <v>3118</v>
      </c>
      <c r="C1615" s="203" t="s">
        <v>3117</v>
      </c>
      <c r="D1615" s="202" t="s">
        <v>3119</v>
      </c>
      <c r="E1615" s="195"/>
      <c r="F1615" s="204"/>
      <c r="G1615" s="195"/>
      <c r="H1615" s="195"/>
      <c r="I1615" s="214"/>
      <c r="J1615" s="214"/>
      <c r="K1615" s="195"/>
      <c r="L1615" s="195"/>
      <c r="M1615" s="195"/>
      <c r="N1615" s="216"/>
      <c r="O1615" s="195"/>
      <c r="P1615" s="195"/>
      <c r="Q1615" s="195"/>
      <c r="R1615" s="195"/>
      <c r="S1615" s="201"/>
    </row>
    <row r="1616" spans="1:19" ht="15" hidden="1" x14ac:dyDescent="0.25">
      <c r="A1616" s="172"/>
      <c r="B1616" s="202" t="s">
        <v>3120</v>
      </c>
      <c r="C1616" s="203" t="s">
        <v>3121</v>
      </c>
      <c r="D1616" s="202" t="s">
        <v>2831</v>
      </c>
      <c r="E1616" s="195"/>
      <c r="F1616" s="204"/>
      <c r="G1616" s="195"/>
      <c r="H1616" s="195"/>
      <c r="I1616" s="214"/>
      <c r="J1616" s="214"/>
      <c r="K1616" s="195"/>
      <c r="L1616" s="195"/>
      <c r="M1616" s="195"/>
      <c r="N1616" s="216"/>
      <c r="O1616" s="195"/>
      <c r="P1616" s="195"/>
      <c r="Q1616" s="195"/>
      <c r="R1616" s="195"/>
      <c r="S1616" s="201"/>
    </row>
    <row r="1617" spans="1:19" ht="15" hidden="1" x14ac:dyDescent="0.25">
      <c r="A1617" s="172"/>
      <c r="B1617" s="202" t="s">
        <v>3122</v>
      </c>
      <c r="C1617" s="203" t="s">
        <v>1374</v>
      </c>
      <c r="D1617" s="202" t="s">
        <v>2304</v>
      </c>
      <c r="E1617" s="195"/>
      <c r="F1617" s="204"/>
      <c r="G1617" s="195"/>
      <c r="H1617" s="195"/>
      <c r="I1617" s="214"/>
      <c r="J1617" s="214"/>
      <c r="K1617" s="195"/>
      <c r="L1617" s="195"/>
      <c r="M1617" s="195"/>
      <c r="N1617" s="216"/>
      <c r="O1617" s="195"/>
      <c r="P1617" s="195"/>
      <c r="Q1617" s="195"/>
      <c r="R1617" s="195"/>
      <c r="S1617" s="201"/>
    </row>
    <row r="1618" spans="1:19" ht="15" hidden="1" x14ac:dyDescent="0.25">
      <c r="A1618" s="172"/>
      <c r="B1618" s="202" t="s">
        <v>3123</v>
      </c>
      <c r="C1618" s="203" t="s">
        <v>3124</v>
      </c>
      <c r="D1618" s="202" t="s">
        <v>3106</v>
      </c>
      <c r="E1618" s="195"/>
      <c r="F1618" s="204"/>
      <c r="G1618" s="195"/>
      <c r="H1618" s="195"/>
      <c r="I1618" s="214"/>
      <c r="J1618" s="214"/>
      <c r="K1618" s="195"/>
      <c r="L1618" s="195"/>
      <c r="M1618" s="195"/>
      <c r="N1618" s="216"/>
      <c r="O1618" s="195"/>
      <c r="P1618" s="195"/>
      <c r="Q1618" s="195"/>
      <c r="R1618" s="195"/>
      <c r="S1618" s="201"/>
    </row>
    <row r="1619" spans="1:19" ht="15" hidden="1" x14ac:dyDescent="0.25">
      <c r="A1619" s="172"/>
      <c r="B1619" s="202" t="s">
        <v>3125</v>
      </c>
      <c r="C1619" s="203" t="s">
        <v>3126</v>
      </c>
      <c r="D1619" s="202" t="s">
        <v>3127</v>
      </c>
      <c r="E1619" s="195"/>
      <c r="F1619" s="204"/>
      <c r="G1619" s="195"/>
      <c r="H1619" s="195"/>
      <c r="I1619" s="214"/>
      <c r="J1619" s="214"/>
      <c r="K1619" s="195"/>
      <c r="L1619" s="195"/>
      <c r="M1619" s="195"/>
      <c r="N1619" s="216"/>
      <c r="O1619" s="195"/>
      <c r="P1619" s="195"/>
      <c r="Q1619" s="195"/>
      <c r="R1619" s="195"/>
      <c r="S1619" s="201"/>
    </row>
    <row r="1620" spans="1:19" ht="15" hidden="1" x14ac:dyDescent="0.25">
      <c r="A1620" s="172"/>
      <c r="B1620" s="202" t="s">
        <v>3128</v>
      </c>
      <c r="C1620" s="203" t="s">
        <v>250</v>
      </c>
      <c r="D1620" s="202" t="s">
        <v>3106</v>
      </c>
      <c r="E1620" s="195"/>
      <c r="F1620" s="204"/>
      <c r="G1620" s="195"/>
      <c r="H1620" s="195"/>
      <c r="I1620" s="214"/>
      <c r="J1620" s="214"/>
      <c r="K1620" s="195"/>
      <c r="L1620" s="195"/>
      <c r="M1620" s="195"/>
      <c r="N1620" s="216"/>
      <c r="O1620" s="195"/>
      <c r="P1620" s="195"/>
      <c r="Q1620" s="195"/>
      <c r="R1620" s="195"/>
      <c r="S1620" s="201"/>
    </row>
    <row r="1621" spans="1:19" ht="15" hidden="1" x14ac:dyDescent="0.25">
      <c r="A1621" s="172"/>
      <c r="B1621" s="202" t="s">
        <v>3129</v>
      </c>
      <c r="C1621" s="203" t="s">
        <v>3130</v>
      </c>
      <c r="D1621" s="202" t="s">
        <v>3131</v>
      </c>
      <c r="E1621" s="195"/>
      <c r="F1621" s="204"/>
      <c r="G1621" s="195"/>
      <c r="H1621" s="195"/>
      <c r="I1621" s="214"/>
      <c r="J1621" s="214"/>
      <c r="K1621" s="195"/>
      <c r="L1621" s="195"/>
      <c r="M1621" s="195"/>
      <c r="N1621" s="216"/>
      <c r="O1621" s="195"/>
      <c r="P1621" s="195"/>
      <c r="Q1621" s="195"/>
      <c r="R1621" s="195"/>
      <c r="S1621" s="201"/>
    </row>
    <row r="1622" spans="1:19" ht="15" hidden="1" x14ac:dyDescent="0.25">
      <c r="A1622" s="172"/>
      <c r="B1622" s="202" t="s">
        <v>3132</v>
      </c>
      <c r="C1622" s="203" t="s">
        <v>3133</v>
      </c>
      <c r="D1622" s="202" t="s">
        <v>3134</v>
      </c>
      <c r="E1622" s="195"/>
      <c r="F1622" s="204"/>
      <c r="G1622" s="195"/>
      <c r="H1622" s="195"/>
      <c r="I1622" s="214"/>
      <c r="J1622" s="214"/>
      <c r="K1622" s="195"/>
      <c r="L1622" s="195"/>
      <c r="M1622" s="195"/>
      <c r="N1622" s="216"/>
      <c r="O1622" s="195"/>
      <c r="P1622" s="195"/>
      <c r="Q1622" s="195"/>
      <c r="R1622" s="195"/>
      <c r="S1622" s="201"/>
    </row>
    <row r="1623" spans="1:19" ht="15" hidden="1" x14ac:dyDescent="0.25">
      <c r="A1623" s="172"/>
      <c r="B1623" s="202" t="s">
        <v>3135</v>
      </c>
      <c r="C1623" s="203" t="s">
        <v>3136</v>
      </c>
      <c r="D1623" s="202" t="s">
        <v>3137</v>
      </c>
      <c r="E1623" s="195"/>
      <c r="F1623" s="204"/>
      <c r="G1623" s="195"/>
      <c r="H1623" s="195"/>
      <c r="I1623" s="214"/>
      <c r="J1623" s="214"/>
      <c r="K1623" s="195"/>
      <c r="L1623" s="195"/>
      <c r="M1623" s="195"/>
      <c r="N1623" s="216"/>
      <c r="O1623" s="195"/>
      <c r="P1623" s="195"/>
      <c r="Q1623" s="195"/>
      <c r="R1623" s="195"/>
      <c r="S1623" s="201"/>
    </row>
    <row r="1624" spans="1:19" ht="15" hidden="1" x14ac:dyDescent="0.25">
      <c r="A1624" s="172"/>
      <c r="B1624" s="202" t="s">
        <v>3138</v>
      </c>
      <c r="C1624" s="203" t="s">
        <v>3139</v>
      </c>
      <c r="D1624" s="202" t="s">
        <v>3140</v>
      </c>
      <c r="E1624" s="195"/>
      <c r="F1624" s="204"/>
      <c r="G1624" s="195"/>
      <c r="H1624" s="195"/>
      <c r="I1624" s="214"/>
      <c r="J1624" s="214"/>
      <c r="K1624" s="195"/>
      <c r="L1624" s="195"/>
      <c r="M1624" s="195"/>
      <c r="N1624" s="216"/>
      <c r="O1624" s="195"/>
      <c r="P1624" s="195"/>
      <c r="Q1624" s="195"/>
      <c r="R1624" s="195"/>
      <c r="S1624" s="201"/>
    </row>
    <row r="1625" spans="1:19" ht="15" hidden="1" x14ac:dyDescent="0.25">
      <c r="A1625" s="172"/>
      <c r="B1625" s="202" t="s">
        <v>3141</v>
      </c>
      <c r="C1625" s="203" t="s">
        <v>3142</v>
      </c>
      <c r="D1625" s="202" t="s">
        <v>3140</v>
      </c>
      <c r="E1625" s="195"/>
      <c r="F1625" s="204"/>
      <c r="G1625" s="195"/>
      <c r="H1625" s="195"/>
      <c r="I1625" s="214"/>
      <c r="J1625" s="214"/>
      <c r="K1625" s="195"/>
      <c r="L1625" s="195"/>
      <c r="M1625" s="195"/>
      <c r="N1625" s="216"/>
      <c r="O1625" s="195"/>
      <c r="P1625" s="195"/>
      <c r="Q1625" s="195"/>
      <c r="R1625" s="195"/>
      <c r="S1625" s="201"/>
    </row>
    <row r="1626" spans="1:19" ht="15" hidden="1" x14ac:dyDescent="0.25">
      <c r="A1626" s="172"/>
      <c r="B1626" s="202" t="s">
        <v>3143</v>
      </c>
      <c r="C1626" s="203" t="s">
        <v>3144</v>
      </c>
      <c r="D1626" s="202" t="s">
        <v>3145</v>
      </c>
      <c r="E1626" s="195"/>
      <c r="F1626" s="204"/>
      <c r="G1626" s="195"/>
      <c r="H1626" s="195"/>
      <c r="I1626" s="214"/>
      <c r="J1626" s="214"/>
      <c r="K1626" s="195"/>
      <c r="L1626" s="195"/>
      <c r="M1626" s="195"/>
      <c r="N1626" s="216"/>
      <c r="O1626" s="195"/>
      <c r="P1626" s="195"/>
      <c r="Q1626" s="195"/>
      <c r="R1626" s="195"/>
      <c r="S1626" s="201"/>
    </row>
    <row r="1627" spans="1:19" ht="15" hidden="1" x14ac:dyDescent="0.25">
      <c r="A1627" s="172"/>
      <c r="B1627" s="202" t="s">
        <v>3146</v>
      </c>
      <c r="C1627" s="203" t="s">
        <v>3147</v>
      </c>
      <c r="D1627" s="202" t="s">
        <v>3148</v>
      </c>
      <c r="E1627" s="195"/>
      <c r="F1627" s="204"/>
      <c r="G1627" s="195"/>
      <c r="H1627" s="195"/>
      <c r="I1627" s="214"/>
      <c r="J1627" s="214"/>
      <c r="K1627" s="195"/>
      <c r="L1627" s="195"/>
      <c r="M1627" s="195"/>
      <c r="N1627" s="216"/>
      <c r="O1627" s="195"/>
      <c r="P1627" s="195"/>
      <c r="Q1627" s="195"/>
      <c r="R1627" s="195"/>
      <c r="S1627" s="201"/>
    </row>
    <row r="1628" spans="1:19" ht="15" hidden="1" x14ac:dyDescent="0.25">
      <c r="A1628" s="172"/>
      <c r="B1628" s="202" t="s">
        <v>3149</v>
      </c>
      <c r="C1628" s="203" t="s">
        <v>3150</v>
      </c>
      <c r="D1628" s="202" t="s">
        <v>584</v>
      </c>
      <c r="E1628" s="195"/>
      <c r="F1628" s="204"/>
      <c r="G1628" s="195"/>
      <c r="H1628" s="195"/>
      <c r="I1628" s="214"/>
      <c r="J1628" s="214"/>
      <c r="K1628" s="195"/>
      <c r="L1628" s="195"/>
      <c r="M1628" s="195"/>
      <c r="N1628" s="216"/>
      <c r="O1628" s="195"/>
      <c r="P1628" s="195"/>
      <c r="Q1628" s="195"/>
      <c r="R1628" s="195"/>
      <c r="S1628" s="201"/>
    </row>
    <row r="1629" spans="1:19" ht="15" hidden="1" x14ac:dyDescent="0.25">
      <c r="A1629" s="172"/>
      <c r="B1629" s="202" t="s">
        <v>3151</v>
      </c>
      <c r="C1629" s="203" t="s">
        <v>2979</v>
      </c>
      <c r="D1629" s="202" t="s">
        <v>3152</v>
      </c>
      <c r="E1629" s="195"/>
      <c r="F1629" s="204"/>
      <c r="G1629" s="195"/>
      <c r="H1629" s="195"/>
      <c r="I1629" s="214"/>
      <c r="J1629" s="214"/>
      <c r="K1629" s="195"/>
      <c r="L1629" s="195"/>
      <c r="M1629" s="195"/>
      <c r="N1629" s="216"/>
      <c r="O1629" s="195"/>
      <c r="P1629" s="195"/>
      <c r="Q1629" s="195"/>
      <c r="R1629" s="195"/>
      <c r="S1629" s="201"/>
    </row>
    <row r="1630" spans="1:19" ht="15" hidden="1" x14ac:dyDescent="0.25">
      <c r="A1630" s="172"/>
      <c r="B1630" s="202" t="s">
        <v>3153</v>
      </c>
      <c r="C1630" s="203" t="s">
        <v>3154</v>
      </c>
      <c r="D1630" s="202" t="s">
        <v>1210</v>
      </c>
      <c r="E1630" s="195"/>
      <c r="F1630" s="204"/>
      <c r="G1630" s="195"/>
      <c r="H1630" s="195"/>
      <c r="I1630" s="214"/>
      <c r="J1630" s="214"/>
      <c r="K1630" s="195"/>
      <c r="L1630" s="195"/>
      <c r="M1630" s="195"/>
      <c r="N1630" s="216"/>
      <c r="O1630" s="195"/>
      <c r="P1630" s="195"/>
      <c r="Q1630" s="195"/>
      <c r="R1630" s="195"/>
      <c r="S1630" s="201"/>
    </row>
    <row r="1631" spans="1:19" ht="15" hidden="1" x14ac:dyDescent="0.25">
      <c r="A1631" s="172"/>
      <c r="B1631" s="202" t="s">
        <v>3155</v>
      </c>
      <c r="C1631" s="203" t="s">
        <v>3115</v>
      </c>
      <c r="D1631" s="202" t="s">
        <v>3156</v>
      </c>
      <c r="E1631" s="195"/>
      <c r="F1631" s="204"/>
      <c r="G1631" s="195"/>
      <c r="H1631" s="195"/>
      <c r="I1631" s="214"/>
      <c r="J1631" s="214"/>
      <c r="K1631" s="195"/>
      <c r="L1631" s="195"/>
      <c r="M1631" s="195"/>
      <c r="N1631" s="216"/>
      <c r="O1631" s="195"/>
      <c r="P1631" s="195"/>
      <c r="Q1631" s="195"/>
      <c r="R1631" s="195"/>
      <c r="S1631" s="201"/>
    </row>
    <row r="1632" spans="1:19" ht="15" hidden="1" x14ac:dyDescent="0.25">
      <c r="A1632" s="172"/>
      <c r="B1632" s="202" t="s">
        <v>3157</v>
      </c>
      <c r="C1632" s="203" t="s">
        <v>3158</v>
      </c>
      <c r="D1632" s="202" t="s">
        <v>1356</v>
      </c>
      <c r="E1632" s="195"/>
      <c r="F1632" s="204"/>
      <c r="G1632" s="195"/>
      <c r="H1632" s="195"/>
      <c r="I1632" s="214"/>
      <c r="J1632" s="214"/>
      <c r="K1632" s="195"/>
      <c r="L1632" s="195"/>
      <c r="M1632" s="195"/>
      <c r="N1632" s="216"/>
      <c r="O1632" s="195"/>
      <c r="P1632" s="195"/>
      <c r="Q1632" s="195"/>
      <c r="R1632" s="195"/>
      <c r="S1632" s="201"/>
    </row>
    <row r="1633" spans="1:19" ht="15" hidden="1" x14ac:dyDescent="0.25">
      <c r="A1633" s="172"/>
      <c r="B1633" s="202" t="s">
        <v>3159</v>
      </c>
      <c r="C1633" s="203" t="s">
        <v>3160</v>
      </c>
      <c r="D1633" s="202" t="s">
        <v>1356</v>
      </c>
      <c r="E1633" s="195"/>
      <c r="F1633" s="204"/>
      <c r="G1633" s="195"/>
      <c r="H1633" s="195"/>
      <c r="I1633" s="214"/>
      <c r="J1633" s="214"/>
      <c r="K1633" s="195"/>
      <c r="L1633" s="195"/>
      <c r="M1633" s="195"/>
      <c r="N1633" s="216"/>
      <c r="O1633" s="195"/>
      <c r="P1633" s="195"/>
      <c r="Q1633" s="195"/>
      <c r="R1633" s="195"/>
      <c r="S1633" s="201"/>
    </row>
    <row r="1634" spans="1:19" ht="15" hidden="1" x14ac:dyDescent="0.25">
      <c r="A1634" s="172"/>
      <c r="B1634" s="202" t="s">
        <v>3161</v>
      </c>
      <c r="C1634" s="203" t="s">
        <v>3162</v>
      </c>
      <c r="D1634" s="202" t="s">
        <v>1356</v>
      </c>
      <c r="E1634" s="195"/>
      <c r="F1634" s="204"/>
      <c r="G1634" s="195"/>
      <c r="H1634" s="195"/>
      <c r="I1634" s="214"/>
      <c r="J1634" s="214"/>
      <c r="K1634" s="195"/>
      <c r="L1634" s="195"/>
      <c r="M1634" s="195"/>
      <c r="N1634" s="216"/>
      <c r="O1634" s="195"/>
      <c r="P1634" s="195"/>
      <c r="Q1634" s="195"/>
      <c r="R1634" s="195"/>
      <c r="S1634" s="201"/>
    </row>
    <row r="1635" spans="1:19" ht="15" hidden="1" x14ac:dyDescent="0.25">
      <c r="A1635" s="172"/>
      <c r="B1635" s="202" t="s">
        <v>3163</v>
      </c>
      <c r="C1635" s="203" t="s">
        <v>3164</v>
      </c>
      <c r="D1635" s="202" t="s">
        <v>1356</v>
      </c>
      <c r="E1635" s="195"/>
      <c r="F1635" s="204"/>
      <c r="G1635" s="195"/>
      <c r="H1635" s="195"/>
      <c r="I1635" s="214"/>
      <c r="J1635" s="214"/>
      <c r="K1635" s="195"/>
      <c r="L1635" s="195"/>
      <c r="M1635" s="195"/>
      <c r="N1635" s="216"/>
      <c r="O1635" s="195"/>
      <c r="P1635" s="195"/>
      <c r="Q1635" s="195"/>
      <c r="R1635" s="195"/>
      <c r="S1635" s="201"/>
    </row>
    <row r="1636" spans="1:19" ht="15" hidden="1" x14ac:dyDescent="0.25">
      <c r="A1636" s="172"/>
      <c r="B1636" s="202" t="s">
        <v>3165</v>
      </c>
      <c r="C1636" s="203" t="s">
        <v>3166</v>
      </c>
      <c r="D1636" s="202" t="s">
        <v>1356</v>
      </c>
      <c r="E1636" s="195"/>
      <c r="F1636" s="204"/>
      <c r="G1636" s="195"/>
      <c r="H1636" s="195"/>
      <c r="I1636" s="214"/>
      <c r="J1636" s="214"/>
      <c r="K1636" s="195"/>
      <c r="L1636" s="195"/>
      <c r="M1636" s="195"/>
      <c r="N1636" s="216"/>
      <c r="O1636" s="195"/>
      <c r="P1636" s="195"/>
      <c r="Q1636" s="195"/>
      <c r="R1636" s="195"/>
      <c r="S1636" s="201"/>
    </row>
    <row r="1637" spans="1:19" ht="15" hidden="1" x14ac:dyDescent="0.25">
      <c r="A1637" s="172"/>
      <c r="B1637" s="202" t="s">
        <v>3167</v>
      </c>
      <c r="C1637" s="203" t="s">
        <v>3168</v>
      </c>
      <c r="D1637" s="202" t="s">
        <v>1356</v>
      </c>
      <c r="E1637" s="195"/>
      <c r="F1637" s="204"/>
      <c r="G1637" s="195"/>
      <c r="H1637" s="195"/>
      <c r="I1637" s="214"/>
      <c r="J1637" s="214"/>
      <c r="K1637" s="195"/>
      <c r="L1637" s="195"/>
      <c r="M1637" s="195"/>
      <c r="N1637" s="216"/>
      <c r="O1637" s="195"/>
      <c r="P1637" s="195"/>
      <c r="Q1637" s="195"/>
      <c r="R1637" s="195"/>
      <c r="S1637" s="201"/>
    </row>
    <row r="1638" spans="1:19" ht="15" hidden="1" x14ac:dyDescent="0.25">
      <c r="A1638" s="172"/>
      <c r="B1638" s="202" t="s">
        <v>3169</v>
      </c>
      <c r="C1638" s="203" t="s">
        <v>3170</v>
      </c>
      <c r="D1638" s="202" t="s">
        <v>1356</v>
      </c>
      <c r="E1638" s="195"/>
      <c r="F1638" s="204"/>
      <c r="G1638" s="195"/>
      <c r="H1638" s="195"/>
      <c r="I1638" s="214"/>
      <c r="J1638" s="214"/>
      <c r="K1638" s="195"/>
      <c r="L1638" s="195"/>
      <c r="M1638" s="195"/>
      <c r="N1638" s="216"/>
      <c r="O1638" s="195"/>
      <c r="P1638" s="195"/>
      <c r="Q1638" s="195"/>
      <c r="R1638" s="195"/>
      <c r="S1638" s="201"/>
    </row>
    <row r="1639" spans="1:19" ht="15" hidden="1" x14ac:dyDescent="0.25">
      <c r="A1639" s="172"/>
      <c r="B1639" s="202" t="s">
        <v>3171</v>
      </c>
      <c r="C1639" s="203" t="s">
        <v>3172</v>
      </c>
      <c r="D1639" s="202" t="s">
        <v>1356</v>
      </c>
      <c r="E1639" s="195"/>
      <c r="F1639" s="204"/>
      <c r="G1639" s="195"/>
      <c r="H1639" s="195"/>
      <c r="I1639" s="214"/>
      <c r="J1639" s="214"/>
      <c r="K1639" s="195"/>
      <c r="L1639" s="195"/>
      <c r="M1639" s="195"/>
      <c r="N1639" s="216"/>
      <c r="O1639" s="195"/>
      <c r="P1639" s="195"/>
      <c r="Q1639" s="195"/>
      <c r="R1639" s="195"/>
      <c r="S1639" s="201"/>
    </row>
    <row r="1640" spans="1:19" ht="15" hidden="1" x14ac:dyDescent="0.25">
      <c r="A1640" s="172"/>
      <c r="B1640" s="202" t="s">
        <v>3173</v>
      </c>
      <c r="C1640" s="203" t="s">
        <v>3174</v>
      </c>
      <c r="D1640" s="202" t="s">
        <v>3175</v>
      </c>
      <c r="E1640" s="195"/>
      <c r="F1640" s="204"/>
      <c r="G1640" s="195"/>
      <c r="H1640" s="195"/>
      <c r="I1640" s="214"/>
      <c r="J1640" s="214"/>
      <c r="K1640" s="195"/>
      <c r="L1640" s="195"/>
      <c r="M1640" s="195"/>
      <c r="N1640" s="216"/>
      <c r="O1640" s="195"/>
      <c r="P1640" s="195"/>
      <c r="Q1640" s="195"/>
      <c r="R1640" s="195"/>
      <c r="S1640" s="201"/>
    </row>
    <row r="1641" spans="1:19" ht="15" hidden="1" x14ac:dyDescent="0.25">
      <c r="A1641" s="172"/>
      <c r="B1641" s="202" t="s">
        <v>3176</v>
      </c>
      <c r="C1641" s="203" t="s">
        <v>3177</v>
      </c>
      <c r="D1641" s="202" t="s">
        <v>3178</v>
      </c>
      <c r="E1641" s="195"/>
      <c r="F1641" s="204"/>
      <c r="G1641" s="195"/>
      <c r="H1641" s="195"/>
      <c r="I1641" s="214"/>
      <c r="J1641" s="214"/>
      <c r="K1641" s="195"/>
      <c r="L1641" s="195"/>
      <c r="M1641" s="195"/>
      <c r="N1641" s="216"/>
      <c r="O1641" s="195"/>
      <c r="P1641" s="195"/>
      <c r="Q1641" s="195"/>
      <c r="R1641" s="195"/>
      <c r="S1641" s="201"/>
    </row>
    <row r="1642" spans="1:19" ht="15" hidden="1" x14ac:dyDescent="0.25">
      <c r="A1642" s="172"/>
      <c r="B1642" s="202" t="s">
        <v>3179</v>
      </c>
      <c r="C1642" s="203" t="s">
        <v>3180</v>
      </c>
      <c r="D1642" s="202" t="s">
        <v>3181</v>
      </c>
      <c r="E1642" s="195"/>
      <c r="F1642" s="204"/>
      <c r="G1642" s="195"/>
      <c r="H1642" s="195"/>
      <c r="I1642" s="214"/>
      <c r="J1642" s="214"/>
      <c r="K1642" s="195"/>
      <c r="L1642" s="195"/>
      <c r="M1642" s="195"/>
      <c r="N1642" s="216"/>
      <c r="O1642" s="195"/>
      <c r="P1642" s="195"/>
      <c r="Q1642" s="195"/>
      <c r="R1642" s="195"/>
      <c r="S1642" s="201"/>
    </row>
    <row r="1643" spans="1:19" ht="15" hidden="1" x14ac:dyDescent="0.25">
      <c r="A1643" s="172"/>
      <c r="B1643" s="202" t="s">
        <v>3182</v>
      </c>
      <c r="C1643" s="203" t="s">
        <v>246</v>
      </c>
      <c r="D1643" s="202" t="s">
        <v>3183</v>
      </c>
      <c r="E1643" s="195"/>
      <c r="F1643" s="204"/>
      <c r="G1643" s="195"/>
      <c r="H1643" s="195"/>
      <c r="I1643" s="214"/>
      <c r="J1643" s="214"/>
      <c r="K1643" s="195"/>
      <c r="L1643" s="195"/>
      <c r="M1643" s="195"/>
      <c r="N1643" s="216"/>
      <c r="O1643" s="195"/>
      <c r="P1643" s="195"/>
      <c r="Q1643" s="195"/>
      <c r="R1643" s="195"/>
      <c r="S1643" s="201"/>
    </row>
    <row r="1644" spans="1:19" ht="15" hidden="1" x14ac:dyDescent="0.25">
      <c r="A1644" s="172"/>
      <c r="B1644" s="202" t="s">
        <v>3184</v>
      </c>
      <c r="C1644" s="203" t="s">
        <v>3185</v>
      </c>
      <c r="D1644" s="202" t="s">
        <v>3186</v>
      </c>
      <c r="E1644" s="195"/>
      <c r="F1644" s="204"/>
      <c r="G1644" s="195"/>
      <c r="H1644" s="195"/>
      <c r="I1644" s="214"/>
      <c r="J1644" s="214"/>
      <c r="K1644" s="195"/>
      <c r="L1644" s="195"/>
      <c r="M1644" s="195"/>
      <c r="N1644" s="216"/>
      <c r="O1644" s="195"/>
      <c r="P1644" s="195"/>
      <c r="Q1644" s="195"/>
      <c r="R1644" s="195"/>
      <c r="S1644" s="201"/>
    </row>
    <row r="1645" spans="1:19" ht="15" hidden="1" x14ac:dyDescent="0.25">
      <c r="B1645" s="202" t="s">
        <v>3187</v>
      </c>
      <c r="C1645" s="203" t="s">
        <v>3188</v>
      </c>
      <c r="D1645" s="202" t="s">
        <v>3189</v>
      </c>
    </row>
    <row r="1646" spans="1:19" ht="15" hidden="1" x14ac:dyDescent="0.25">
      <c r="A1646" s="172"/>
      <c r="B1646" s="202" t="s">
        <v>3190</v>
      </c>
      <c r="C1646" s="203" t="s">
        <v>3191</v>
      </c>
      <c r="D1646" s="202" t="s">
        <v>3192</v>
      </c>
      <c r="E1646" s="195"/>
      <c r="F1646" s="204"/>
      <c r="G1646" s="195"/>
      <c r="H1646" s="195"/>
      <c r="I1646" s="214"/>
      <c r="J1646" s="214"/>
      <c r="K1646" s="195"/>
      <c r="L1646" s="195"/>
      <c r="M1646" s="195"/>
      <c r="N1646" s="216"/>
      <c r="O1646" s="195"/>
      <c r="P1646" s="195"/>
      <c r="Q1646" s="195"/>
      <c r="R1646" s="195"/>
      <c r="S1646" s="201"/>
    </row>
    <row r="1647" spans="1:19" ht="15" hidden="1" x14ac:dyDescent="0.25">
      <c r="A1647" s="172"/>
      <c r="B1647" s="202" t="s">
        <v>3193</v>
      </c>
      <c r="C1647" s="203" t="s">
        <v>3194</v>
      </c>
      <c r="D1647" s="202" t="s">
        <v>3195</v>
      </c>
      <c r="E1647" s="195"/>
      <c r="F1647" s="204"/>
      <c r="G1647" s="195"/>
      <c r="H1647" s="195"/>
      <c r="I1647" s="214"/>
      <c r="J1647" s="214"/>
      <c r="K1647" s="195"/>
      <c r="L1647" s="195"/>
      <c r="M1647" s="195"/>
      <c r="N1647" s="216"/>
      <c r="O1647" s="195"/>
      <c r="P1647" s="195"/>
      <c r="Q1647" s="195"/>
      <c r="R1647" s="195"/>
      <c r="S1647" s="201"/>
    </row>
    <row r="1648" spans="1:19" ht="15" hidden="1" x14ac:dyDescent="0.25">
      <c r="A1648" s="172"/>
      <c r="B1648" s="202" t="s">
        <v>3196</v>
      </c>
      <c r="C1648" s="203" t="s">
        <v>3197</v>
      </c>
      <c r="D1648" s="202" t="s">
        <v>3198</v>
      </c>
      <c r="E1648" s="195"/>
      <c r="F1648" s="204"/>
      <c r="G1648" s="195"/>
      <c r="H1648" s="195"/>
      <c r="I1648" s="214"/>
      <c r="J1648" s="214"/>
      <c r="K1648" s="195"/>
      <c r="L1648" s="195"/>
      <c r="M1648" s="195"/>
      <c r="N1648" s="216"/>
      <c r="O1648" s="195"/>
      <c r="P1648" s="195"/>
      <c r="Q1648" s="195"/>
      <c r="R1648" s="195"/>
      <c r="S1648" s="201"/>
    </row>
    <row r="1649" spans="1:19" ht="15" hidden="1" x14ac:dyDescent="0.25">
      <c r="A1649" s="172"/>
      <c r="B1649" s="202" t="s">
        <v>3199</v>
      </c>
      <c r="C1649" s="203" t="s">
        <v>3200</v>
      </c>
      <c r="D1649" s="202" t="s">
        <v>3201</v>
      </c>
      <c r="E1649" s="195"/>
      <c r="F1649" s="204"/>
      <c r="G1649" s="195"/>
      <c r="H1649" s="195"/>
      <c r="I1649" s="214"/>
      <c r="J1649" s="214"/>
      <c r="K1649" s="195"/>
      <c r="L1649" s="195"/>
      <c r="M1649" s="195"/>
      <c r="N1649" s="216"/>
      <c r="O1649" s="195"/>
      <c r="P1649" s="195"/>
      <c r="Q1649" s="195"/>
      <c r="R1649" s="195"/>
      <c r="S1649" s="201"/>
    </row>
    <row r="1650" spans="1:19" ht="15" hidden="1" x14ac:dyDescent="0.25">
      <c r="A1650" s="172"/>
      <c r="B1650" s="202" t="s">
        <v>3202</v>
      </c>
      <c r="C1650" s="203" t="s">
        <v>3200</v>
      </c>
      <c r="D1650" s="202" t="s">
        <v>3203</v>
      </c>
      <c r="E1650" s="195"/>
      <c r="F1650" s="204"/>
      <c r="G1650" s="195"/>
      <c r="H1650" s="195"/>
      <c r="I1650" s="214"/>
      <c r="J1650" s="214"/>
      <c r="K1650" s="195"/>
      <c r="L1650" s="195"/>
      <c r="M1650" s="195"/>
      <c r="N1650" s="216"/>
      <c r="O1650" s="195"/>
      <c r="P1650" s="195"/>
      <c r="Q1650" s="195"/>
      <c r="R1650" s="195"/>
      <c r="S1650" s="201"/>
    </row>
    <row r="1651" spans="1:19" ht="15" hidden="1" x14ac:dyDescent="0.25">
      <c r="A1651" s="172"/>
      <c r="B1651" s="202" t="s">
        <v>3204</v>
      </c>
      <c r="C1651" s="203" t="s">
        <v>3205</v>
      </c>
      <c r="D1651" s="202" t="s">
        <v>3206</v>
      </c>
      <c r="E1651" s="195"/>
      <c r="F1651" s="204"/>
      <c r="G1651" s="195"/>
      <c r="H1651" s="195"/>
      <c r="I1651" s="214"/>
      <c r="J1651" s="214"/>
      <c r="K1651" s="195"/>
      <c r="L1651" s="195"/>
      <c r="M1651" s="195"/>
      <c r="N1651" s="216"/>
      <c r="O1651" s="195"/>
      <c r="P1651" s="195"/>
      <c r="Q1651" s="195"/>
      <c r="R1651" s="195"/>
      <c r="S1651" s="201"/>
    </row>
    <row r="1652" spans="1:19" ht="15" hidden="1" x14ac:dyDescent="0.25">
      <c r="A1652" s="172"/>
      <c r="B1652" s="202" t="s">
        <v>3207</v>
      </c>
      <c r="C1652" s="203" t="s">
        <v>3208</v>
      </c>
      <c r="D1652" s="202" t="s">
        <v>3209</v>
      </c>
      <c r="E1652" s="195"/>
      <c r="F1652" s="204"/>
      <c r="G1652" s="195"/>
      <c r="H1652" s="195"/>
      <c r="I1652" s="214"/>
      <c r="J1652" s="214"/>
      <c r="K1652" s="195"/>
      <c r="L1652" s="195"/>
      <c r="M1652" s="195"/>
      <c r="N1652" s="216"/>
      <c r="O1652" s="195"/>
      <c r="P1652" s="195"/>
      <c r="Q1652" s="195"/>
      <c r="R1652" s="195"/>
      <c r="S1652" s="201"/>
    </row>
    <row r="1653" spans="1:19" ht="15" hidden="1" x14ac:dyDescent="0.25">
      <c r="A1653" s="172"/>
      <c r="B1653" s="202" t="s">
        <v>3210</v>
      </c>
      <c r="C1653" s="203" t="s">
        <v>3211</v>
      </c>
      <c r="D1653" s="202" t="s">
        <v>3212</v>
      </c>
      <c r="E1653" s="195"/>
      <c r="F1653" s="204"/>
      <c r="G1653" s="195"/>
      <c r="H1653" s="195"/>
      <c r="I1653" s="214"/>
      <c r="J1653" s="214"/>
      <c r="K1653" s="195"/>
      <c r="L1653" s="195"/>
      <c r="M1653" s="195"/>
      <c r="N1653" s="216"/>
      <c r="O1653" s="195"/>
      <c r="P1653" s="195"/>
      <c r="Q1653" s="195"/>
      <c r="R1653" s="195"/>
      <c r="S1653" s="201"/>
    </row>
    <row r="1654" spans="1:19" ht="15" hidden="1" x14ac:dyDescent="0.25">
      <c r="A1654" s="172"/>
      <c r="B1654" s="202" t="s">
        <v>3213</v>
      </c>
      <c r="C1654" s="203" t="s">
        <v>3214</v>
      </c>
      <c r="D1654" s="202" t="s">
        <v>3215</v>
      </c>
      <c r="E1654" s="195"/>
      <c r="F1654" s="204"/>
      <c r="G1654" s="195"/>
      <c r="H1654" s="195"/>
      <c r="I1654" s="214"/>
      <c r="J1654" s="214"/>
      <c r="K1654" s="195"/>
      <c r="L1654" s="195"/>
      <c r="M1654" s="195"/>
      <c r="N1654" s="216"/>
      <c r="O1654" s="195"/>
      <c r="P1654" s="195"/>
      <c r="Q1654" s="195"/>
      <c r="R1654" s="195"/>
      <c r="S1654" s="201"/>
    </row>
    <row r="1655" spans="1:19" ht="15" hidden="1" x14ac:dyDescent="0.25">
      <c r="A1655" s="172"/>
      <c r="B1655" s="202" t="s">
        <v>3216</v>
      </c>
      <c r="C1655" s="203" t="s">
        <v>3214</v>
      </c>
      <c r="D1655" s="202" t="s">
        <v>3217</v>
      </c>
      <c r="E1655" s="195"/>
      <c r="F1655" s="204"/>
      <c r="G1655" s="195"/>
      <c r="H1655" s="195"/>
      <c r="I1655" s="214"/>
      <c r="J1655" s="214"/>
      <c r="K1655" s="195"/>
      <c r="L1655" s="195"/>
      <c r="M1655" s="195"/>
      <c r="N1655" s="216"/>
      <c r="O1655" s="195"/>
      <c r="P1655" s="195"/>
      <c r="Q1655" s="195"/>
      <c r="R1655" s="195"/>
      <c r="S1655" s="201"/>
    </row>
    <row r="1656" spans="1:19" ht="15" hidden="1" x14ac:dyDescent="0.25">
      <c r="A1656" s="172"/>
      <c r="B1656" s="202" t="s">
        <v>3218</v>
      </c>
      <c r="C1656" s="203" t="s">
        <v>3219</v>
      </c>
      <c r="D1656" s="202" t="s">
        <v>3198</v>
      </c>
      <c r="E1656" s="195"/>
      <c r="F1656" s="204"/>
      <c r="G1656" s="195"/>
      <c r="H1656" s="195"/>
      <c r="I1656" s="214"/>
      <c r="J1656" s="214"/>
      <c r="K1656" s="195"/>
      <c r="L1656" s="195"/>
      <c r="M1656" s="195"/>
      <c r="N1656" s="216"/>
      <c r="O1656" s="195"/>
      <c r="P1656" s="195"/>
      <c r="Q1656" s="195"/>
      <c r="R1656" s="195"/>
      <c r="S1656" s="201"/>
    </row>
    <row r="1657" spans="1:19" ht="15" hidden="1" x14ac:dyDescent="0.25">
      <c r="A1657" s="172"/>
      <c r="B1657" s="202" t="s">
        <v>3220</v>
      </c>
      <c r="C1657" s="203" t="s">
        <v>3221</v>
      </c>
      <c r="D1657" s="202" t="s">
        <v>2289</v>
      </c>
      <c r="E1657" s="195"/>
      <c r="F1657" s="204"/>
      <c r="G1657" s="195"/>
      <c r="H1657" s="195"/>
      <c r="I1657" s="214"/>
      <c r="J1657" s="214"/>
      <c r="K1657" s="195"/>
      <c r="L1657" s="195"/>
      <c r="M1657" s="195"/>
      <c r="N1657" s="216"/>
      <c r="O1657" s="195"/>
      <c r="P1657" s="195"/>
      <c r="Q1657" s="195"/>
      <c r="R1657" s="195"/>
      <c r="S1657" s="201"/>
    </row>
    <row r="1658" spans="1:19" ht="15" hidden="1" x14ac:dyDescent="0.25">
      <c r="A1658" s="172"/>
      <c r="B1658" s="202" t="s">
        <v>3222</v>
      </c>
      <c r="C1658" s="203" t="s">
        <v>3223</v>
      </c>
      <c r="D1658" s="202" t="s">
        <v>2289</v>
      </c>
      <c r="E1658" s="195"/>
      <c r="F1658" s="204"/>
      <c r="G1658" s="195"/>
      <c r="H1658" s="195"/>
      <c r="I1658" s="214"/>
      <c r="J1658" s="214"/>
      <c r="K1658" s="195"/>
      <c r="L1658" s="195"/>
      <c r="M1658" s="195"/>
      <c r="N1658" s="216"/>
      <c r="O1658" s="195"/>
      <c r="P1658" s="195"/>
      <c r="Q1658" s="195"/>
      <c r="R1658" s="195"/>
      <c r="S1658" s="201"/>
    </row>
    <row r="1659" spans="1:19" ht="15" hidden="1" x14ac:dyDescent="0.25">
      <c r="A1659" s="172"/>
      <c r="B1659" s="202" t="s">
        <v>3224</v>
      </c>
      <c r="C1659" s="203" t="s">
        <v>3225</v>
      </c>
      <c r="D1659" s="202" t="s">
        <v>3226</v>
      </c>
      <c r="E1659" s="195"/>
      <c r="F1659" s="204"/>
      <c r="G1659" s="195"/>
      <c r="H1659" s="195"/>
      <c r="I1659" s="214"/>
      <c r="J1659" s="214"/>
      <c r="K1659" s="195"/>
      <c r="L1659" s="195"/>
      <c r="M1659" s="195"/>
      <c r="N1659" s="216"/>
      <c r="O1659" s="195"/>
      <c r="P1659" s="195"/>
      <c r="Q1659" s="195"/>
      <c r="R1659" s="195"/>
      <c r="S1659" s="201"/>
    </row>
    <row r="1660" spans="1:19" ht="15" hidden="1" x14ac:dyDescent="0.25">
      <c r="A1660" s="172"/>
      <c r="B1660" s="202" t="s">
        <v>3227</v>
      </c>
      <c r="C1660" s="203" t="s">
        <v>3228</v>
      </c>
      <c r="D1660" s="202" t="s">
        <v>2289</v>
      </c>
      <c r="E1660" s="195"/>
      <c r="F1660" s="204"/>
      <c r="G1660" s="195"/>
      <c r="H1660" s="195"/>
      <c r="I1660" s="214"/>
      <c r="J1660" s="214"/>
      <c r="K1660" s="195"/>
      <c r="L1660" s="195"/>
      <c r="M1660" s="195"/>
      <c r="N1660" s="216"/>
      <c r="O1660" s="195"/>
      <c r="P1660" s="195"/>
      <c r="Q1660" s="195"/>
      <c r="R1660" s="195"/>
      <c r="S1660" s="201"/>
    </row>
    <row r="1661" spans="1:19" ht="15" hidden="1" x14ac:dyDescent="0.25">
      <c r="A1661" s="172"/>
      <c r="B1661" s="202" t="s">
        <v>3229</v>
      </c>
      <c r="C1661" s="203" t="s">
        <v>3230</v>
      </c>
      <c r="D1661" s="202" t="s">
        <v>2289</v>
      </c>
      <c r="E1661" s="195"/>
      <c r="F1661" s="204"/>
      <c r="G1661" s="195"/>
      <c r="H1661" s="195"/>
      <c r="I1661" s="214"/>
      <c r="J1661" s="214"/>
      <c r="K1661" s="195"/>
      <c r="L1661" s="195"/>
      <c r="M1661" s="195"/>
      <c r="N1661" s="216"/>
      <c r="O1661" s="195"/>
      <c r="P1661" s="195"/>
      <c r="Q1661" s="195"/>
      <c r="R1661" s="195"/>
      <c r="S1661" s="201"/>
    </row>
    <row r="1662" spans="1:19" ht="15" hidden="1" x14ac:dyDescent="0.25">
      <c r="A1662" s="172"/>
      <c r="B1662" s="202" t="s">
        <v>3231</v>
      </c>
      <c r="C1662" s="203" t="s">
        <v>3232</v>
      </c>
      <c r="D1662" s="202" t="s">
        <v>2289</v>
      </c>
      <c r="E1662" s="195"/>
      <c r="F1662" s="204"/>
      <c r="G1662" s="195"/>
      <c r="H1662" s="195"/>
      <c r="I1662" s="214"/>
      <c r="J1662" s="214"/>
      <c r="K1662" s="195"/>
      <c r="L1662" s="195"/>
      <c r="M1662" s="195"/>
      <c r="N1662" s="216"/>
      <c r="O1662" s="195"/>
      <c r="P1662" s="195"/>
      <c r="Q1662" s="195"/>
      <c r="R1662" s="195"/>
      <c r="S1662" s="201"/>
    </row>
    <row r="1663" spans="1:19" ht="15" hidden="1" x14ac:dyDescent="0.25">
      <c r="A1663" s="172"/>
      <c r="B1663" s="202" t="s">
        <v>3233</v>
      </c>
      <c r="C1663" s="203" t="s">
        <v>3234</v>
      </c>
      <c r="D1663" s="202" t="s">
        <v>2289</v>
      </c>
      <c r="E1663" s="195"/>
      <c r="F1663" s="204"/>
      <c r="G1663" s="195"/>
      <c r="H1663" s="195"/>
      <c r="I1663" s="214"/>
      <c r="J1663" s="214"/>
      <c r="K1663" s="195"/>
      <c r="L1663" s="195"/>
      <c r="M1663" s="195"/>
      <c r="N1663" s="216"/>
      <c r="O1663" s="195"/>
      <c r="P1663" s="195"/>
      <c r="Q1663" s="195"/>
      <c r="R1663" s="195"/>
      <c r="S1663" s="201"/>
    </row>
    <row r="1664" spans="1:19" ht="15" hidden="1" x14ac:dyDescent="0.25">
      <c r="A1664" s="172"/>
      <c r="B1664" s="202" t="s">
        <v>3235</v>
      </c>
      <c r="C1664" s="203" t="s">
        <v>3236</v>
      </c>
      <c r="D1664" s="202" t="s">
        <v>2289</v>
      </c>
      <c r="E1664" s="195"/>
      <c r="F1664" s="204"/>
      <c r="G1664" s="195"/>
      <c r="H1664" s="195"/>
      <c r="I1664" s="214"/>
      <c r="J1664" s="214"/>
      <c r="K1664" s="195"/>
      <c r="L1664" s="195"/>
      <c r="M1664" s="195"/>
      <c r="N1664" s="216"/>
      <c r="O1664" s="195"/>
      <c r="P1664" s="195"/>
      <c r="Q1664" s="195"/>
      <c r="R1664" s="195"/>
      <c r="S1664" s="201"/>
    </row>
    <row r="1665" spans="1:19" ht="15" hidden="1" x14ac:dyDescent="0.25">
      <c r="A1665" s="172"/>
      <c r="B1665" s="202" t="s">
        <v>3237</v>
      </c>
      <c r="C1665" s="203" t="s">
        <v>3238</v>
      </c>
      <c r="D1665" s="202" t="s">
        <v>2289</v>
      </c>
      <c r="E1665" s="195"/>
      <c r="F1665" s="204"/>
      <c r="G1665" s="195"/>
      <c r="H1665" s="195"/>
      <c r="I1665" s="214"/>
      <c r="J1665" s="214"/>
      <c r="K1665" s="195"/>
      <c r="L1665" s="195"/>
      <c r="M1665" s="195"/>
      <c r="N1665" s="216"/>
      <c r="O1665" s="195"/>
      <c r="P1665" s="195"/>
      <c r="Q1665" s="195"/>
      <c r="R1665" s="195"/>
      <c r="S1665" s="201"/>
    </row>
    <row r="1666" spans="1:19" ht="15" hidden="1" x14ac:dyDescent="0.25">
      <c r="A1666" s="172"/>
      <c r="B1666" s="202" t="s">
        <v>3239</v>
      </c>
      <c r="C1666" s="203" t="s">
        <v>3240</v>
      </c>
      <c r="D1666" s="202" t="s">
        <v>2289</v>
      </c>
      <c r="E1666" s="195"/>
      <c r="F1666" s="204"/>
      <c r="G1666" s="195"/>
      <c r="H1666" s="195"/>
      <c r="I1666" s="214"/>
      <c r="J1666" s="214"/>
      <c r="K1666" s="195"/>
      <c r="L1666" s="195"/>
      <c r="M1666" s="195"/>
      <c r="N1666" s="216"/>
      <c r="O1666" s="195"/>
      <c r="P1666" s="195"/>
      <c r="Q1666" s="195"/>
      <c r="R1666" s="195"/>
      <c r="S1666" s="201"/>
    </row>
    <row r="1667" spans="1:19" ht="15" hidden="1" x14ac:dyDescent="0.25">
      <c r="A1667" s="172"/>
      <c r="B1667" s="202" t="s">
        <v>3241</v>
      </c>
      <c r="C1667" s="203" t="s">
        <v>3242</v>
      </c>
      <c r="D1667" s="202" t="s">
        <v>2289</v>
      </c>
      <c r="E1667" s="195"/>
      <c r="F1667" s="204"/>
      <c r="G1667" s="195"/>
      <c r="H1667" s="195"/>
      <c r="I1667" s="214"/>
      <c r="J1667" s="214"/>
      <c r="K1667" s="195"/>
      <c r="L1667" s="195"/>
      <c r="M1667" s="195"/>
      <c r="N1667" s="216"/>
      <c r="O1667" s="195"/>
      <c r="P1667" s="195"/>
      <c r="Q1667" s="195"/>
      <c r="R1667" s="195"/>
      <c r="S1667" s="201"/>
    </row>
    <row r="1668" spans="1:19" ht="15" hidden="1" x14ac:dyDescent="0.25">
      <c r="A1668" s="172"/>
      <c r="B1668" s="202" t="s">
        <v>3243</v>
      </c>
      <c r="C1668" s="203" t="s">
        <v>3244</v>
      </c>
      <c r="D1668" s="202" t="s">
        <v>2289</v>
      </c>
      <c r="E1668" s="195"/>
      <c r="F1668" s="204"/>
      <c r="G1668" s="195"/>
      <c r="H1668" s="195"/>
      <c r="I1668" s="214"/>
      <c r="J1668" s="214"/>
      <c r="K1668" s="195"/>
      <c r="L1668" s="195"/>
      <c r="M1668" s="195"/>
      <c r="N1668" s="216"/>
      <c r="O1668" s="195"/>
      <c r="P1668" s="195"/>
      <c r="Q1668" s="195"/>
      <c r="R1668" s="195"/>
      <c r="S1668" s="201"/>
    </row>
    <row r="1669" spans="1:19" ht="15" hidden="1" x14ac:dyDescent="0.25">
      <c r="A1669" s="172"/>
      <c r="B1669" s="202" t="s">
        <v>3245</v>
      </c>
      <c r="C1669" s="203" t="s">
        <v>3246</v>
      </c>
      <c r="D1669" s="202" t="s">
        <v>2289</v>
      </c>
      <c r="E1669" s="195"/>
      <c r="F1669" s="204"/>
      <c r="G1669" s="195"/>
      <c r="H1669" s="195"/>
      <c r="I1669" s="214"/>
      <c r="J1669" s="214"/>
      <c r="K1669" s="195"/>
      <c r="L1669" s="195"/>
      <c r="M1669" s="195"/>
      <c r="N1669" s="216"/>
      <c r="O1669" s="195"/>
      <c r="P1669" s="195"/>
      <c r="Q1669" s="195"/>
      <c r="R1669" s="195"/>
      <c r="S1669" s="201"/>
    </row>
    <row r="1670" spans="1:19" ht="15" hidden="1" x14ac:dyDescent="0.25">
      <c r="A1670" s="172"/>
      <c r="B1670" s="202" t="s">
        <v>3247</v>
      </c>
      <c r="C1670" s="203" t="s">
        <v>3248</v>
      </c>
      <c r="D1670" s="202" t="s">
        <v>2289</v>
      </c>
      <c r="E1670" s="195"/>
      <c r="F1670" s="204"/>
      <c r="G1670" s="195"/>
      <c r="H1670" s="195"/>
      <c r="I1670" s="214"/>
      <c r="J1670" s="214"/>
      <c r="K1670" s="195"/>
      <c r="L1670" s="195"/>
      <c r="M1670" s="195"/>
      <c r="N1670" s="216"/>
      <c r="O1670" s="195"/>
      <c r="P1670" s="195"/>
      <c r="Q1670" s="195"/>
      <c r="R1670" s="195"/>
      <c r="S1670" s="201"/>
    </row>
    <row r="1671" spans="1:19" ht="15" hidden="1" x14ac:dyDescent="0.25">
      <c r="A1671" s="172"/>
      <c r="B1671" s="202" t="s">
        <v>3249</v>
      </c>
      <c r="C1671" s="203" t="s">
        <v>3250</v>
      </c>
      <c r="D1671" s="202" t="s">
        <v>2289</v>
      </c>
      <c r="E1671" s="195"/>
      <c r="F1671" s="204"/>
      <c r="G1671" s="195"/>
      <c r="H1671" s="195"/>
      <c r="I1671" s="214"/>
      <c r="J1671" s="214"/>
      <c r="K1671" s="195"/>
      <c r="L1671" s="195"/>
      <c r="M1671" s="195"/>
      <c r="N1671" s="216"/>
      <c r="O1671" s="195"/>
      <c r="P1671" s="195"/>
      <c r="Q1671" s="195"/>
      <c r="R1671" s="195"/>
      <c r="S1671" s="201"/>
    </row>
    <row r="1672" spans="1:19" ht="15" hidden="1" x14ac:dyDescent="0.25">
      <c r="A1672" s="172"/>
      <c r="B1672" s="202" t="s">
        <v>3251</v>
      </c>
      <c r="C1672" s="203" t="s">
        <v>3252</v>
      </c>
      <c r="D1672" s="202" t="s">
        <v>2289</v>
      </c>
      <c r="E1672" s="195"/>
      <c r="F1672" s="204"/>
      <c r="G1672" s="195"/>
      <c r="H1672" s="195"/>
      <c r="I1672" s="214"/>
      <c r="J1672" s="214"/>
      <c r="K1672" s="195"/>
      <c r="L1672" s="195"/>
      <c r="M1672" s="195"/>
      <c r="N1672" s="216"/>
      <c r="O1672" s="195"/>
      <c r="P1672" s="195"/>
      <c r="Q1672" s="195"/>
      <c r="R1672" s="195"/>
      <c r="S1672" s="201"/>
    </row>
    <row r="1673" spans="1:19" ht="15" hidden="1" x14ac:dyDescent="0.25">
      <c r="A1673" s="172"/>
      <c r="B1673" s="202" t="s">
        <v>3253</v>
      </c>
      <c r="C1673" s="203" t="s">
        <v>3254</v>
      </c>
      <c r="D1673" s="202" t="s">
        <v>2289</v>
      </c>
      <c r="E1673" s="195"/>
      <c r="F1673" s="204"/>
      <c r="G1673" s="195"/>
      <c r="H1673" s="195"/>
      <c r="I1673" s="214"/>
      <c r="J1673" s="214"/>
      <c r="K1673" s="195"/>
      <c r="L1673" s="195"/>
      <c r="M1673" s="195"/>
      <c r="N1673" s="216"/>
      <c r="O1673" s="195"/>
      <c r="P1673" s="195"/>
      <c r="Q1673" s="195"/>
      <c r="R1673" s="195"/>
      <c r="S1673" s="201"/>
    </row>
    <row r="1674" spans="1:19" ht="15" hidden="1" x14ac:dyDescent="0.25">
      <c r="A1674" s="172"/>
      <c r="B1674" s="202" t="s">
        <v>3255</v>
      </c>
      <c r="C1674" s="203" t="s">
        <v>3256</v>
      </c>
      <c r="D1674" s="202" t="s">
        <v>2289</v>
      </c>
      <c r="E1674" s="195"/>
      <c r="F1674" s="204"/>
      <c r="G1674" s="195"/>
      <c r="H1674" s="195"/>
      <c r="I1674" s="214"/>
      <c r="J1674" s="214"/>
      <c r="K1674" s="195"/>
      <c r="L1674" s="195"/>
      <c r="M1674" s="195"/>
      <c r="N1674" s="216"/>
      <c r="O1674" s="195"/>
      <c r="P1674" s="195"/>
      <c r="Q1674" s="195"/>
      <c r="R1674" s="195"/>
      <c r="S1674" s="201"/>
    </row>
    <row r="1675" spans="1:19" ht="15" hidden="1" x14ac:dyDescent="0.25">
      <c r="A1675" s="172"/>
      <c r="B1675" s="202" t="s">
        <v>3257</v>
      </c>
      <c r="C1675" s="203" t="s">
        <v>3258</v>
      </c>
      <c r="D1675" s="202" t="s">
        <v>2289</v>
      </c>
      <c r="E1675" s="195"/>
      <c r="F1675" s="204"/>
      <c r="G1675" s="195"/>
      <c r="H1675" s="195"/>
      <c r="I1675" s="214"/>
      <c r="J1675" s="214"/>
      <c r="K1675" s="195"/>
      <c r="L1675" s="195"/>
      <c r="M1675" s="195"/>
      <c r="N1675" s="216"/>
      <c r="O1675" s="195"/>
      <c r="P1675" s="195"/>
      <c r="Q1675" s="195"/>
      <c r="R1675" s="195"/>
      <c r="S1675" s="201"/>
    </row>
    <row r="1676" spans="1:19" ht="15" hidden="1" x14ac:dyDescent="0.25">
      <c r="A1676" s="172"/>
      <c r="B1676" s="202" t="s">
        <v>3259</v>
      </c>
      <c r="C1676" s="203" t="s">
        <v>3260</v>
      </c>
      <c r="D1676" s="202" t="s">
        <v>2289</v>
      </c>
      <c r="E1676" s="195"/>
      <c r="F1676" s="204"/>
      <c r="G1676" s="195"/>
      <c r="H1676" s="195"/>
      <c r="I1676" s="214"/>
      <c r="J1676" s="214"/>
      <c r="K1676" s="195"/>
      <c r="L1676" s="195"/>
      <c r="M1676" s="195"/>
      <c r="N1676" s="216"/>
      <c r="O1676" s="195"/>
      <c r="P1676" s="195"/>
      <c r="Q1676" s="195"/>
      <c r="R1676" s="195"/>
      <c r="S1676" s="201"/>
    </row>
    <row r="1677" spans="1:19" ht="15" hidden="1" x14ac:dyDescent="0.25">
      <c r="A1677" s="172"/>
      <c r="B1677" s="202" t="s">
        <v>3261</v>
      </c>
      <c r="C1677" s="203" t="s">
        <v>3262</v>
      </c>
      <c r="D1677" s="202" t="s">
        <v>2289</v>
      </c>
      <c r="E1677" s="195"/>
      <c r="F1677" s="204"/>
      <c r="G1677" s="195"/>
      <c r="H1677" s="195"/>
      <c r="I1677" s="214"/>
      <c r="J1677" s="214"/>
      <c r="K1677" s="195"/>
      <c r="L1677" s="195"/>
      <c r="M1677" s="195"/>
      <c r="N1677" s="216"/>
      <c r="O1677" s="195"/>
      <c r="P1677" s="195"/>
      <c r="Q1677" s="195"/>
      <c r="R1677" s="195"/>
      <c r="S1677" s="201"/>
    </row>
    <row r="1678" spans="1:19" ht="15" hidden="1" x14ac:dyDescent="0.25">
      <c r="A1678" s="172"/>
      <c r="B1678" s="202" t="s">
        <v>3263</v>
      </c>
      <c r="C1678" s="203" t="s">
        <v>3264</v>
      </c>
      <c r="D1678" s="202" t="s">
        <v>2289</v>
      </c>
      <c r="E1678" s="195"/>
      <c r="F1678" s="204"/>
      <c r="G1678" s="195"/>
      <c r="H1678" s="195"/>
      <c r="I1678" s="214"/>
      <c r="J1678" s="214"/>
      <c r="K1678" s="195"/>
      <c r="L1678" s="195"/>
      <c r="M1678" s="195"/>
      <c r="N1678" s="216"/>
      <c r="O1678" s="195"/>
      <c r="P1678" s="195"/>
      <c r="Q1678" s="195"/>
      <c r="R1678" s="195"/>
      <c r="S1678" s="201"/>
    </row>
    <row r="1679" spans="1:19" ht="15" hidden="1" x14ac:dyDescent="0.25">
      <c r="A1679" s="172"/>
      <c r="B1679" s="202" t="s">
        <v>3265</v>
      </c>
      <c r="C1679" s="203" t="s">
        <v>3266</v>
      </c>
      <c r="D1679" s="202" t="s">
        <v>2289</v>
      </c>
      <c r="E1679" s="195"/>
      <c r="F1679" s="204"/>
      <c r="G1679" s="195"/>
      <c r="H1679" s="195"/>
      <c r="I1679" s="214"/>
      <c r="J1679" s="214"/>
      <c r="K1679" s="195"/>
      <c r="L1679" s="195"/>
      <c r="M1679" s="195"/>
      <c r="N1679" s="216"/>
      <c r="O1679" s="195"/>
      <c r="P1679" s="195"/>
      <c r="Q1679" s="195"/>
      <c r="R1679" s="195"/>
      <c r="S1679" s="201"/>
    </row>
    <row r="1680" spans="1:19" ht="15" hidden="1" x14ac:dyDescent="0.25">
      <c r="A1680" s="172"/>
      <c r="B1680" s="202" t="s">
        <v>3267</v>
      </c>
      <c r="C1680" s="203" t="s">
        <v>3268</v>
      </c>
      <c r="D1680" s="202" t="s">
        <v>2289</v>
      </c>
      <c r="E1680" s="195"/>
      <c r="F1680" s="204"/>
      <c r="G1680" s="195"/>
      <c r="H1680" s="195"/>
      <c r="I1680" s="214"/>
      <c r="J1680" s="214"/>
      <c r="K1680" s="195"/>
      <c r="L1680" s="195"/>
      <c r="M1680" s="195"/>
      <c r="N1680" s="216"/>
      <c r="O1680" s="195"/>
      <c r="P1680" s="195"/>
      <c r="Q1680" s="195"/>
      <c r="R1680" s="195"/>
      <c r="S1680" s="201"/>
    </row>
    <row r="1681" spans="1:19" ht="15" hidden="1" x14ac:dyDescent="0.25">
      <c r="A1681" s="172"/>
      <c r="B1681" s="202" t="s">
        <v>3269</v>
      </c>
      <c r="C1681" s="203" t="s">
        <v>3270</v>
      </c>
      <c r="D1681" s="202" t="s">
        <v>2289</v>
      </c>
      <c r="E1681" s="195"/>
      <c r="F1681" s="204"/>
      <c r="G1681" s="195"/>
      <c r="H1681" s="195"/>
      <c r="I1681" s="214"/>
      <c r="J1681" s="214"/>
      <c r="K1681" s="195"/>
      <c r="L1681" s="195"/>
      <c r="M1681" s="195"/>
      <c r="N1681" s="216"/>
      <c r="O1681" s="195"/>
      <c r="P1681" s="195"/>
      <c r="Q1681" s="195"/>
      <c r="R1681" s="195"/>
      <c r="S1681" s="201"/>
    </row>
    <row r="1682" spans="1:19" ht="15" hidden="1" x14ac:dyDescent="0.25">
      <c r="A1682" s="172"/>
      <c r="B1682" s="202" t="s">
        <v>3271</v>
      </c>
      <c r="C1682" s="203" t="s">
        <v>3272</v>
      </c>
      <c r="D1682" s="202" t="s">
        <v>2289</v>
      </c>
      <c r="E1682" s="195"/>
      <c r="F1682" s="204"/>
      <c r="G1682" s="195"/>
      <c r="H1682" s="195"/>
      <c r="I1682" s="214"/>
      <c r="J1682" s="214"/>
      <c r="K1682" s="195"/>
      <c r="L1682" s="195"/>
      <c r="M1682" s="195"/>
      <c r="N1682" s="216"/>
      <c r="O1682" s="195"/>
      <c r="P1682" s="195"/>
      <c r="Q1682" s="195"/>
      <c r="R1682" s="195"/>
      <c r="S1682" s="201"/>
    </row>
    <row r="1683" spans="1:19" ht="15" hidden="1" x14ac:dyDescent="0.25">
      <c r="A1683" s="172"/>
      <c r="B1683" s="202" t="s">
        <v>3273</v>
      </c>
      <c r="C1683" s="203" t="s">
        <v>3274</v>
      </c>
      <c r="D1683" s="202" t="s">
        <v>2289</v>
      </c>
      <c r="E1683" s="195"/>
      <c r="F1683" s="204"/>
      <c r="G1683" s="195"/>
      <c r="H1683" s="195"/>
      <c r="I1683" s="214"/>
      <c r="J1683" s="214"/>
      <c r="K1683" s="195"/>
      <c r="L1683" s="195"/>
      <c r="M1683" s="195"/>
      <c r="N1683" s="216"/>
      <c r="O1683" s="195"/>
      <c r="P1683" s="195"/>
      <c r="Q1683" s="195"/>
      <c r="R1683" s="195"/>
      <c r="S1683" s="201"/>
    </row>
    <row r="1684" spans="1:19" ht="15" hidden="1" x14ac:dyDescent="0.25">
      <c r="A1684" s="172"/>
      <c r="B1684" s="202" t="s">
        <v>3275</v>
      </c>
      <c r="C1684" s="203" t="s">
        <v>3276</v>
      </c>
      <c r="D1684" s="202" t="s">
        <v>2289</v>
      </c>
      <c r="E1684" s="195"/>
      <c r="F1684" s="204"/>
      <c r="G1684" s="195"/>
      <c r="H1684" s="195"/>
      <c r="I1684" s="214"/>
      <c r="J1684" s="214"/>
      <c r="K1684" s="195"/>
      <c r="L1684" s="195"/>
      <c r="M1684" s="195"/>
      <c r="N1684" s="216"/>
      <c r="O1684" s="195"/>
      <c r="P1684" s="195"/>
      <c r="Q1684" s="195"/>
      <c r="R1684" s="195"/>
      <c r="S1684" s="201"/>
    </row>
    <row r="1685" spans="1:19" ht="15" hidden="1" x14ac:dyDescent="0.25">
      <c r="A1685" s="172"/>
      <c r="B1685" s="202" t="s">
        <v>3277</v>
      </c>
      <c r="C1685" s="203" t="s">
        <v>3278</v>
      </c>
      <c r="D1685" s="202" t="s">
        <v>2289</v>
      </c>
      <c r="E1685" s="195"/>
      <c r="F1685" s="204"/>
      <c r="G1685" s="195"/>
      <c r="H1685" s="195"/>
      <c r="I1685" s="214"/>
      <c r="J1685" s="214"/>
      <c r="K1685" s="195"/>
      <c r="L1685" s="195"/>
      <c r="M1685" s="195"/>
      <c r="N1685" s="216"/>
      <c r="O1685" s="195"/>
      <c r="P1685" s="195"/>
      <c r="Q1685" s="195"/>
      <c r="R1685" s="195"/>
      <c r="S1685" s="201"/>
    </row>
    <row r="1686" spans="1:19" ht="15" hidden="1" x14ac:dyDescent="0.25">
      <c r="A1686" s="172"/>
      <c r="B1686" s="202" t="s">
        <v>3279</v>
      </c>
      <c r="C1686" s="203" t="s">
        <v>3280</v>
      </c>
      <c r="D1686" s="202" t="s">
        <v>2289</v>
      </c>
      <c r="E1686" s="195"/>
      <c r="F1686" s="204"/>
      <c r="G1686" s="195"/>
      <c r="H1686" s="195"/>
      <c r="I1686" s="214"/>
      <c r="J1686" s="214"/>
      <c r="K1686" s="195"/>
      <c r="L1686" s="195"/>
      <c r="M1686" s="195"/>
      <c r="N1686" s="216"/>
      <c r="O1686" s="195"/>
      <c r="P1686" s="195"/>
      <c r="Q1686" s="195"/>
      <c r="R1686" s="195"/>
      <c r="S1686" s="201"/>
    </row>
    <row r="1687" spans="1:19" ht="15" hidden="1" x14ac:dyDescent="0.25">
      <c r="A1687" s="172"/>
      <c r="B1687" s="202" t="s">
        <v>3281</v>
      </c>
      <c r="C1687" s="203" t="s">
        <v>3282</v>
      </c>
      <c r="D1687" s="202" t="s">
        <v>2289</v>
      </c>
      <c r="E1687" s="195"/>
      <c r="F1687" s="204"/>
      <c r="G1687" s="195"/>
      <c r="H1687" s="195"/>
      <c r="I1687" s="214"/>
      <c r="J1687" s="214"/>
      <c r="K1687" s="195"/>
      <c r="L1687" s="195"/>
      <c r="M1687" s="195"/>
      <c r="N1687" s="216"/>
      <c r="O1687" s="195"/>
      <c r="P1687" s="195"/>
      <c r="Q1687" s="195"/>
      <c r="R1687" s="195"/>
      <c r="S1687" s="201"/>
    </row>
    <row r="1688" spans="1:19" ht="15" hidden="1" x14ac:dyDescent="0.25">
      <c r="A1688" s="172"/>
      <c r="B1688" s="202" t="s">
        <v>3283</v>
      </c>
      <c r="C1688" s="203" t="s">
        <v>3284</v>
      </c>
      <c r="D1688" s="202" t="s">
        <v>2289</v>
      </c>
      <c r="E1688" s="195"/>
      <c r="F1688" s="204"/>
      <c r="G1688" s="195"/>
      <c r="H1688" s="195"/>
      <c r="I1688" s="214"/>
      <c r="J1688" s="214"/>
      <c r="K1688" s="195"/>
      <c r="L1688" s="195"/>
      <c r="M1688" s="195"/>
      <c r="N1688" s="216"/>
      <c r="O1688" s="195"/>
      <c r="P1688" s="195"/>
      <c r="Q1688" s="195"/>
      <c r="R1688" s="195"/>
      <c r="S1688" s="201"/>
    </row>
    <row r="1689" spans="1:19" ht="15" hidden="1" x14ac:dyDescent="0.25">
      <c r="A1689" s="172"/>
      <c r="B1689" s="202" t="s">
        <v>3285</v>
      </c>
      <c r="C1689" s="203" t="s">
        <v>3286</v>
      </c>
      <c r="D1689" s="202" t="s">
        <v>2289</v>
      </c>
      <c r="E1689" s="195"/>
      <c r="F1689" s="204"/>
      <c r="G1689" s="195"/>
      <c r="H1689" s="195"/>
      <c r="I1689" s="214"/>
      <c r="J1689" s="214"/>
      <c r="K1689" s="195"/>
      <c r="L1689" s="195"/>
      <c r="M1689" s="195"/>
      <c r="N1689" s="216"/>
      <c r="O1689" s="195"/>
      <c r="P1689" s="195"/>
      <c r="Q1689" s="195"/>
      <c r="R1689" s="195"/>
      <c r="S1689" s="201"/>
    </row>
    <row r="1690" spans="1:19" ht="15" hidden="1" x14ac:dyDescent="0.25">
      <c r="A1690" s="172"/>
      <c r="B1690" s="202" t="s">
        <v>3287</v>
      </c>
      <c r="C1690" s="203" t="s">
        <v>3288</v>
      </c>
      <c r="D1690" s="202" t="s">
        <v>2289</v>
      </c>
      <c r="E1690" s="195"/>
      <c r="F1690" s="204"/>
      <c r="G1690" s="195"/>
      <c r="H1690" s="195"/>
      <c r="I1690" s="214"/>
      <c r="J1690" s="214"/>
      <c r="K1690" s="195"/>
      <c r="L1690" s="195"/>
      <c r="M1690" s="195"/>
      <c r="N1690" s="216"/>
      <c r="O1690" s="195"/>
      <c r="P1690" s="195"/>
      <c r="Q1690" s="195"/>
      <c r="R1690" s="195"/>
      <c r="S1690" s="201"/>
    </row>
    <row r="1691" spans="1:19" ht="15" hidden="1" x14ac:dyDescent="0.25">
      <c r="A1691" s="172"/>
      <c r="B1691" s="202" t="s">
        <v>3289</v>
      </c>
      <c r="C1691" s="203" t="s">
        <v>3290</v>
      </c>
      <c r="D1691" s="202" t="s">
        <v>2289</v>
      </c>
      <c r="E1691" s="195"/>
      <c r="F1691" s="204"/>
      <c r="G1691" s="195"/>
      <c r="H1691" s="195"/>
      <c r="I1691" s="214"/>
      <c r="J1691" s="214"/>
      <c r="K1691" s="195"/>
      <c r="L1691" s="195"/>
      <c r="M1691" s="195"/>
      <c r="N1691" s="216"/>
      <c r="O1691" s="195"/>
      <c r="P1691" s="195"/>
      <c r="Q1691" s="195"/>
      <c r="R1691" s="195"/>
      <c r="S1691" s="201"/>
    </row>
    <row r="1692" spans="1:19" ht="15" hidden="1" x14ac:dyDescent="0.25">
      <c r="A1692" s="172"/>
      <c r="B1692" s="202" t="s">
        <v>3291</v>
      </c>
      <c r="C1692" s="203" t="s">
        <v>3292</v>
      </c>
      <c r="D1692" s="202" t="s">
        <v>2289</v>
      </c>
      <c r="E1692" s="195"/>
      <c r="F1692" s="204"/>
      <c r="G1692" s="195"/>
      <c r="H1692" s="195"/>
      <c r="I1692" s="214"/>
      <c r="J1692" s="214"/>
      <c r="K1692" s="195"/>
      <c r="L1692" s="195"/>
      <c r="M1692" s="195"/>
      <c r="N1692" s="216"/>
      <c r="O1692" s="195"/>
      <c r="P1692" s="195"/>
      <c r="Q1692" s="195"/>
      <c r="R1692" s="195"/>
      <c r="S1692" s="201"/>
    </row>
    <row r="1693" spans="1:19" ht="15" hidden="1" x14ac:dyDescent="0.25">
      <c r="A1693" s="172"/>
      <c r="B1693" s="202" t="s">
        <v>3293</v>
      </c>
      <c r="C1693" s="203" t="s">
        <v>3294</v>
      </c>
      <c r="D1693" s="202" t="s">
        <v>2289</v>
      </c>
      <c r="E1693" s="195"/>
      <c r="F1693" s="204"/>
      <c r="G1693" s="195"/>
      <c r="H1693" s="195"/>
      <c r="I1693" s="214"/>
      <c r="J1693" s="214"/>
      <c r="K1693" s="195"/>
      <c r="L1693" s="195"/>
      <c r="M1693" s="195"/>
      <c r="N1693" s="216"/>
      <c r="O1693" s="195"/>
      <c r="P1693" s="195"/>
      <c r="Q1693" s="195"/>
      <c r="R1693" s="195"/>
      <c r="S1693" s="201"/>
    </row>
    <row r="1694" spans="1:19" ht="15" hidden="1" x14ac:dyDescent="0.25">
      <c r="A1694" s="172"/>
      <c r="B1694" s="202" t="s">
        <v>3295</v>
      </c>
      <c r="C1694" s="203" t="s">
        <v>3296</v>
      </c>
      <c r="D1694" s="202" t="s">
        <v>2289</v>
      </c>
      <c r="E1694" s="195"/>
      <c r="F1694" s="204"/>
      <c r="G1694" s="195"/>
      <c r="H1694" s="195"/>
      <c r="I1694" s="214"/>
      <c r="J1694" s="214"/>
      <c r="K1694" s="195"/>
      <c r="L1694" s="195"/>
      <c r="M1694" s="195"/>
      <c r="N1694" s="216"/>
      <c r="O1694" s="195"/>
      <c r="P1694" s="195"/>
      <c r="Q1694" s="195"/>
      <c r="R1694" s="195"/>
      <c r="S1694" s="201"/>
    </row>
    <row r="1695" spans="1:19" ht="15" hidden="1" x14ac:dyDescent="0.25">
      <c r="A1695" s="172"/>
      <c r="B1695" s="202" t="s">
        <v>3297</v>
      </c>
      <c r="C1695" s="203" t="s">
        <v>3298</v>
      </c>
      <c r="D1695" s="202" t="s">
        <v>2289</v>
      </c>
      <c r="E1695" s="195"/>
      <c r="F1695" s="204"/>
      <c r="G1695" s="195"/>
      <c r="H1695" s="195"/>
      <c r="I1695" s="214"/>
      <c r="J1695" s="214"/>
      <c r="K1695" s="195"/>
      <c r="L1695" s="195"/>
      <c r="M1695" s="195"/>
      <c r="N1695" s="216"/>
      <c r="O1695" s="195"/>
      <c r="P1695" s="195"/>
      <c r="Q1695" s="195"/>
      <c r="R1695" s="195"/>
      <c r="S1695" s="201"/>
    </row>
    <row r="1696" spans="1:19" ht="15" hidden="1" x14ac:dyDescent="0.25">
      <c r="A1696" s="172"/>
      <c r="B1696" s="202" t="s">
        <v>3299</v>
      </c>
      <c r="C1696" s="203" t="s">
        <v>3300</v>
      </c>
      <c r="D1696" s="202" t="s">
        <v>2289</v>
      </c>
      <c r="E1696" s="195"/>
      <c r="F1696" s="204"/>
      <c r="G1696" s="195"/>
      <c r="H1696" s="195"/>
      <c r="I1696" s="214"/>
      <c r="J1696" s="214"/>
      <c r="K1696" s="195"/>
      <c r="L1696" s="195"/>
      <c r="M1696" s="195"/>
      <c r="N1696" s="216"/>
      <c r="O1696" s="195"/>
      <c r="P1696" s="195"/>
      <c r="Q1696" s="195"/>
      <c r="R1696" s="195"/>
      <c r="S1696" s="201"/>
    </row>
    <row r="1697" spans="1:19" ht="15" hidden="1" x14ac:dyDescent="0.25">
      <c r="A1697" s="172"/>
      <c r="B1697" s="202" t="s">
        <v>3301</v>
      </c>
      <c r="C1697" s="203" t="s">
        <v>3302</v>
      </c>
      <c r="D1697" s="202" t="s">
        <v>2289</v>
      </c>
      <c r="E1697" s="195"/>
      <c r="F1697" s="204"/>
      <c r="G1697" s="195"/>
      <c r="H1697" s="195"/>
      <c r="I1697" s="214"/>
      <c r="J1697" s="214"/>
      <c r="K1697" s="195"/>
      <c r="L1697" s="195"/>
      <c r="M1697" s="195"/>
      <c r="N1697" s="216"/>
      <c r="O1697" s="195"/>
      <c r="P1697" s="195"/>
      <c r="Q1697" s="195"/>
      <c r="R1697" s="195"/>
      <c r="S1697" s="201"/>
    </row>
    <row r="1698" spans="1:19" ht="15" hidden="1" x14ac:dyDescent="0.25">
      <c r="A1698" s="172"/>
      <c r="B1698" s="202" t="s">
        <v>3303</v>
      </c>
      <c r="C1698" s="203" t="s">
        <v>3304</v>
      </c>
      <c r="D1698" s="202" t="s">
        <v>2289</v>
      </c>
      <c r="E1698" s="195"/>
      <c r="F1698" s="204"/>
      <c r="G1698" s="195"/>
      <c r="H1698" s="195"/>
      <c r="I1698" s="214"/>
      <c r="J1698" s="214"/>
      <c r="K1698" s="195"/>
      <c r="L1698" s="195"/>
      <c r="M1698" s="195"/>
      <c r="N1698" s="216"/>
      <c r="O1698" s="195"/>
      <c r="P1698" s="195"/>
      <c r="Q1698" s="195"/>
      <c r="R1698" s="195"/>
      <c r="S1698" s="201"/>
    </row>
    <row r="1699" spans="1:19" ht="15" hidden="1" x14ac:dyDescent="0.25">
      <c r="A1699" s="172"/>
      <c r="B1699" s="202" t="s">
        <v>3305</v>
      </c>
      <c r="C1699" s="203" t="s">
        <v>3306</v>
      </c>
      <c r="D1699" s="202" t="s">
        <v>2289</v>
      </c>
      <c r="E1699" s="195"/>
      <c r="F1699" s="204"/>
      <c r="G1699" s="195"/>
      <c r="H1699" s="195"/>
      <c r="I1699" s="214"/>
      <c r="J1699" s="214"/>
      <c r="K1699" s="195"/>
      <c r="L1699" s="195"/>
      <c r="M1699" s="195"/>
      <c r="N1699" s="216"/>
      <c r="O1699" s="195"/>
      <c r="P1699" s="195"/>
      <c r="Q1699" s="195"/>
      <c r="R1699" s="195"/>
      <c r="S1699" s="201"/>
    </row>
    <row r="1700" spans="1:19" ht="15" hidden="1" x14ac:dyDescent="0.25">
      <c r="A1700" s="172"/>
      <c r="B1700" s="202" t="s">
        <v>3307</v>
      </c>
      <c r="C1700" s="203" t="s">
        <v>3308</v>
      </c>
      <c r="D1700" s="202" t="s">
        <v>2289</v>
      </c>
      <c r="E1700" s="195"/>
      <c r="F1700" s="204"/>
      <c r="G1700" s="195"/>
      <c r="H1700" s="195"/>
      <c r="I1700" s="214"/>
      <c r="J1700" s="214"/>
      <c r="K1700" s="195"/>
      <c r="L1700" s="195"/>
      <c r="M1700" s="195"/>
      <c r="N1700" s="216"/>
      <c r="O1700" s="195"/>
      <c r="P1700" s="195"/>
      <c r="Q1700" s="195"/>
      <c r="R1700" s="195"/>
      <c r="S1700" s="201"/>
    </row>
    <row r="1701" spans="1:19" ht="15" hidden="1" x14ac:dyDescent="0.25">
      <c r="A1701" s="172"/>
      <c r="B1701" s="202" t="s">
        <v>3309</v>
      </c>
      <c r="C1701" s="203" t="s">
        <v>3310</v>
      </c>
      <c r="D1701" s="202" t="s">
        <v>2289</v>
      </c>
      <c r="E1701" s="195"/>
      <c r="F1701" s="204"/>
      <c r="G1701" s="195"/>
      <c r="H1701" s="195"/>
      <c r="I1701" s="214"/>
      <c r="J1701" s="214"/>
      <c r="K1701" s="195"/>
      <c r="L1701" s="195"/>
      <c r="M1701" s="195"/>
      <c r="N1701" s="216"/>
      <c r="O1701" s="195"/>
      <c r="P1701" s="195"/>
      <c r="Q1701" s="195"/>
      <c r="R1701" s="195"/>
      <c r="S1701" s="201"/>
    </row>
    <row r="1702" spans="1:19" ht="15" hidden="1" x14ac:dyDescent="0.25">
      <c r="A1702" s="172"/>
      <c r="B1702" s="202" t="s">
        <v>3311</v>
      </c>
      <c r="C1702" s="203" t="s">
        <v>3312</v>
      </c>
      <c r="D1702" s="202" t="s">
        <v>2289</v>
      </c>
      <c r="E1702" s="195"/>
      <c r="F1702" s="204"/>
      <c r="G1702" s="195"/>
      <c r="H1702" s="195"/>
      <c r="I1702" s="214"/>
      <c r="J1702" s="214"/>
      <c r="K1702" s="195"/>
      <c r="L1702" s="195"/>
      <c r="M1702" s="195"/>
      <c r="N1702" s="216"/>
      <c r="O1702" s="195"/>
      <c r="P1702" s="195"/>
      <c r="Q1702" s="195"/>
      <c r="R1702" s="195"/>
      <c r="S1702" s="201"/>
    </row>
    <row r="1703" spans="1:19" ht="15" hidden="1" x14ac:dyDescent="0.25">
      <c r="A1703" s="172"/>
      <c r="B1703" s="202" t="s">
        <v>3313</v>
      </c>
      <c r="C1703" s="203" t="s">
        <v>3314</v>
      </c>
      <c r="D1703" s="202" t="s">
        <v>2289</v>
      </c>
      <c r="E1703" s="195"/>
      <c r="F1703" s="204"/>
      <c r="G1703" s="195"/>
      <c r="H1703" s="195"/>
      <c r="I1703" s="214"/>
      <c r="J1703" s="214"/>
      <c r="K1703" s="195"/>
      <c r="L1703" s="195"/>
      <c r="M1703" s="195"/>
      <c r="N1703" s="216"/>
      <c r="O1703" s="195"/>
      <c r="P1703" s="195"/>
      <c r="Q1703" s="195"/>
      <c r="R1703" s="195"/>
      <c r="S1703" s="201"/>
    </row>
    <row r="1704" spans="1:19" ht="15" hidden="1" x14ac:dyDescent="0.25">
      <c r="A1704" s="172"/>
      <c r="B1704" s="202" t="s">
        <v>3315</v>
      </c>
      <c r="C1704" s="203" t="s">
        <v>3316</v>
      </c>
      <c r="D1704" s="202" t="s">
        <v>2289</v>
      </c>
      <c r="E1704" s="195"/>
      <c r="F1704" s="204"/>
      <c r="G1704" s="195"/>
      <c r="H1704" s="195"/>
      <c r="I1704" s="214"/>
      <c r="J1704" s="214"/>
      <c r="K1704" s="195"/>
      <c r="L1704" s="195"/>
      <c r="M1704" s="195"/>
      <c r="N1704" s="216"/>
      <c r="O1704" s="195"/>
      <c r="P1704" s="195"/>
      <c r="Q1704" s="195"/>
      <c r="R1704" s="195"/>
      <c r="S1704" s="201"/>
    </row>
    <row r="1705" spans="1:19" ht="15" hidden="1" x14ac:dyDescent="0.25">
      <c r="A1705" s="172"/>
      <c r="B1705" s="202" t="s">
        <v>3317</v>
      </c>
      <c r="C1705" s="203" t="s">
        <v>3318</v>
      </c>
      <c r="D1705" s="202" t="s">
        <v>2289</v>
      </c>
      <c r="E1705" s="195"/>
      <c r="F1705" s="204"/>
      <c r="G1705" s="195"/>
      <c r="H1705" s="195"/>
      <c r="I1705" s="214"/>
      <c r="J1705" s="214"/>
      <c r="K1705" s="195"/>
      <c r="L1705" s="195"/>
      <c r="M1705" s="195"/>
      <c r="N1705" s="216"/>
      <c r="O1705" s="195"/>
      <c r="P1705" s="195"/>
      <c r="Q1705" s="195"/>
      <c r="R1705" s="195"/>
      <c r="S1705" s="201"/>
    </row>
    <row r="1706" spans="1:19" ht="15" hidden="1" x14ac:dyDescent="0.25">
      <c r="A1706" s="172"/>
      <c r="B1706" s="202" t="s">
        <v>3319</v>
      </c>
      <c r="C1706" s="203" t="s">
        <v>3320</v>
      </c>
      <c r="D1706" s="202" t="s">
        <v>2289</v>
      </c>
      <c r="E1706" s="195"/>
      <c r="F1706" s="204"/>
      <c r="G1706" s="195"/>
      <c r="H1706" s="195"/>
      <c r="I1706" s="214"/>
      <c r="J1706" s="214"/>
      <c r="K1706" s="195"/>
      <c r="L1706" s="195"/>
      <c r="M1706" s="195"/>
      <c r="N1706" s="216"/>
      <c r="O1706" s="195"/>
      <c r="P1706" s="195"/>
      <c r="Q1706" s="195"/>
      <c r="R1706" s="195"/>
      <c r="S1706" s="201"/>
    </row>
    <row r="1707" spans="1:19" ht="15" hidden="1" x14ac:dyDescent="0.25">
      <c r="A1707" s="172"/>
      <c r="B1707" s="202" t="s">
        <v>3321</v>
      </c>
      <c r="C1707" s="203" t="s">
        <v>3322</v>
      </c>
      <c r="D1707" s="202" t="s">
        <v>2289</v>
      </c>
      <c r="E1707" s="195"/>
      <c r="F1707" s="204"/>
      <c r="G1707" s="195"/>
      <c r="H1707" s="195"/>
      <c r="I1707" s="214"/>
      <c r="J1707" s="214"/>
      <c r="K1707" s="195"/>
      <c r="L1707" s="195"/>
      <c r="M1707" s="195"/>
      <c r="N1707" s="216"/>
      <c r="O1707" s="195"/>
      <c r="P1707" s="195"/>
      <c r="Q1707" s="195"/>
      <c r="R1707" s="195"/>
      <c r="S1707" s="201"/>
    </row>
    <row r="1708" spans="1:19" ht="15" hidden="1" x14ac:dyDescent="0.25">
      <c r="A1708" s="172"/>
      <c r="B1708" s="202" t="s">
        <v>3323</v>
      </c>
      <c r="C1708" s="203" t="s">
        <v>3324</v>
      </c>
      <c r="D1708" s="202" t="s">
        <v>2289</v>
      </c>
      <c r="E1708" s="195"/>
      <c r="F1708" s="204"/>
      <c r="G1708" s="195"/>
      <c r="H1708" s="195"/>
      <c r="I1708" s="214"/>
      <c r="J1708" s="214"/>
      <c r="K1708" s="195"/>
      <c r="L1708" s="195"/>
      <c r="M1708" s="195"/>
      <c r="N1708" s="216"/>
      <c r="O1708" s="195"/>
      <c r="P1708" s="195"/>
      <c r="Q1708" s="195"/>
      <c r="R1708" s="195"/>
      <c r="S1708" s="201"/>
    </row>
    <row r="1709" spans="1:19" ht="15" hidden="1" x14ac:dyDescent="0.25">
      <c r="A1709" s="172"/>
      <c r="B1709" s="202" t="s">
        <v>3325</v>
      </c>
      <c r="C1709" s="203" t="s">
        <v>3326</v>
      </c>
      <c r="D1709" s="202" t="s">
        <v>2289</v>
      </c>
      <c r="E1709" s="195"/>
      <c r="F1709" s="204"/>
      <c r="G1709" s="195"/>
      <c r="H1709" s="195"/>
      <c r="I1709" s="214"/>
      <c r="J1709" s="214"/>
      <c r="K1709" s="195"/>
      <c r="L1709" s="195"/>
      <c r="M1709" s="195"/>
      <c r="N1709" s="216"/>
      <c r="O1709" s="195"/>
      <c r="P1709" s="195"/>
      <c r="Q1709" s="195"/>
      <c r="R1709" s="195"/>
      <c r="S1709" s="201"/>
    </row>
    <row r="1710" spans="1:19" ht="15" hidden="1" x14ac:dyDescent="0.25">
      <c r="A1710" s="172"/>
      <c r="B1710" s="202" t="s">
        <v>3327</v>
      </c>
      <c r="C1710" s="203" t="s">
        <v>3328</v>
      </c>
      <c r="D1710" s="202" t="s">
        <v>2289</v>
      </c>
      <c r="E1710" s="195"/>
      <c r="F1710" s="204"/>
      <c r="G1710" s="195"/>
      <c r="H1710" s="195"/>
      <c r="I1710" s="214"/>
      <c r="J1710" s="214"/>
      <c r="K1710" s="195"/>
      <c r="L1710" s="195"/>
      <c r="M1710" s="195"/>
      <c r="N1710" s="216"/>
      <c r="O1710" s="195"/>
      <c r="P1710" s="195"/>
      <c r="Q1710" s="195"/>
      <c r="R1710" s="195"/>
      <c r="S1710" s="201"/>
    </row>
    <row r="1711" spans="1:19" ht="15" hidden="1" x14ac:dyDescent="0.25">
      <c r="A1711" s="172"/>
      <c r="B1711" s="202" t="s">
        <v>3329</v>
      </c>
      <c r="C1711" s="203" t="s">
        <v>3330</v>
      </c>
      <c r="D1711" s="202" t="s">
        <v>2289</v>
      </c>
      <c r="E1711" s="195"/>
      <c r="F1711" s="204"/>
      <c r="G1711" s="195"/>
      <c r="H1711" s="195"/>
      <c r="I1711" s="214"/>
      <c r="J1711" s="214"/>
      <c r="K1711" s="195"/>
      <c r="L1711" s="195"/>
      <c r="M1711" s="195"/>
      <c r="N1711" s="216"/>
      <c r="O1711" s="195"/>
      <c r="P1711" s="195"/>
      <c r="Q1711" s="195"/>
      <c r="R1711" s="195"/>
      <c r="S1711" s="201"/>
    </row>
    <row r="1712" spans="1:19" ht="15" hidden="1" x14ac:dyDescent="0.25">
      <c r="A1712" s="172"/>
      <c r="B1712" s="202" t="s">
        <v>3331</v>
      </c>
      <c r="C1712" s="203" t="s">
        <v>3332</v>
      </c>
      <c r="D1712" s="202" t="s">
        <v>2289</v>
      </c>
      <c r="E1712" s="195"/>
      <c r="F1712" s="204"/>
      <c r="G1712" s="195"/>
      <c r="H1712" s="195"/>
      <c r="I1712" s="214"/>
      <c r="J1712" s="214"/>
      <c r="K1712" s="195"/>
      <c r="L1712" s="195"/>
      <c r="M1712" s="195"/>
      <c r="N1712" s="216"/>
      <c r="O1712" s="195"/>
      <c r="P1712" s="195"/>
      <c r="Q1712" s="195"/>
      <c r="R1712" s="195"/>
      <c r="S1712" s="201"/>
    </row>
    <row r="1713" spans="1:19" ht="15" hidden="1" x14ac:dyDescent="0.25">
      <c r="A1713" s="172"/>
      <c r="B1713" s="202" t="s">
        <v>3333</v>
      </c>
      <c r="C1713" s="203" t="s">
        <v>3334</v>
      </c>
      <c r="D1713" s="202" t="s">
        <v>2289</v>
      </c>
      <c r="E1713" s="195"/>
      <c r="F1713" s="204"/>
      <c r="G1713" s="195"/>
      <c r="H1713" s="195"/>
      <c r="I1713" s="214"/>
      <c r="J1713" s="214"/>
      <c r="K1713" s="195"/>
      <c r="L1713" s="195"/>
      <c r="M1713" s="195"/>
      <c r="N1713" s="216"/>
      <c r="O1713" s="195"/>
      <c r="P1713" s="195"/>
      <c r="Q1713" s="195"/>
      <c r="R1713" s="195"/>
      <c r="S1713" s="201"/>
    </row>
    <row r="1714" spans="1:19" ht="15" hidden="1" x14ac:dyDescent="0.25">
      <c r="A1714" s="172"/>
      <c r="B1714" s="202" t="s">
        <v>3335</v>
      </c>
      <c r="C1714" s="203" t="s">
        <v>3336</v>
      </c>
      <c r="D1714" s="202" t="s">
        <v>2289</v>
      </c>
      <c r="E1714" s="195"/>
      <c r="F1714" s="204"/>
      <c r="G1714" s="195"/>
      <c r="H1714" s="195"/>
      <c r="I1714" s="214"/>
      <c r="J1714" s="214"/>
      <c r="K1714" s="195"/>
      <c r="L1714" s="195"/>
      <c r="M1714" s="195"/>
      <c r="N1714" s="216"/>
      <c r="O1714" s="195"/>
      <c r="P1714" s="195"/>
      <c r="Q1714" s="195"/>
      <c r="R1714" s="195"/>
      <c r="S1714" s="201"/>
    </row>
    <row r="1715" spans="1:19" ht="15" hidden="1" x14ac:dyDescent="0.25">
      <c r="A1715" s="172"/>
      <c r="B1715" s="202" t="s">
        <v>3337</v>
      </c>
      <c r="C1715" s="203" t="s">
        <v>3338</v>
      </c>
      <c r="D1715" s="202" t="s">
        <v>2289</v>
      </c>
      <c r="E1715" s="195"/>
      <c r="F1715" s="204"/>
      <c r="G1715" s="195"/>
      <c r="H1715" s="195"/>
      <c r="I1715" s="214"/>
      <c r="J1715" s="214"/>
      <c r="K1715" s="195"/>
      <c r="L1715" s="195"/>
      <c r="M1715" s="195"/>
      <c r="N1715" s="216"/>
      <c r="O1715" s="195"/>
      <c r="P1715" s="195"/>
      <c r="Q1715" s="195"/>
      <c r="R1715" s="195"/>
      <c r="S1715" s="201"/>
    </row>
    <row r="1716" spans="1:19" ht="15" hidden="1" x14ac:dyDescent="0.25">
      <c r="A1716" s="172"/>
      <c r="B1716" s="202" t="s">
        <v>3339</v>
      </c>
      <c r="C1716" s="203" t="s">
        <v>3340</v>
      </c>
      <c r="D1716" s="202" t="s">
        <v>2289</v>
      </c>
      <c r="E1716" s="195"/>
      <c r="F1716" s="204"/>
      <c r="G1716" s="195"/>
      <c r="H1716" s="195"/>
      <c r="I1716" s="214"/>
      <c r="J1716" s="214"/>
      <c r="K1716" s="195"/>
      <c r="L1716" s="195"/>
      <c r="M1716" s="195"/>
      <c r="N1716" s="216"/>
      <c r="O1716" s="195"/>
      <c r="P1716" s="195"/>
      <c r="Q1716" s="195"/>
      <c r="R1716" s="195"/>
      <c r="S1716" s="201"/>
    </row>
    <row r="1717" spans="1:19" ht="15" hidden="1" x14ac:dyDescent="0.25">
      <c r="A1717" s="172"/>
      <c r="B1717" s="202" t="s">
        <v>3341</v>
      </c>
      <c r="C1717" s="203" t="s">
        <v>3342</v>
      </c>
      <c r="D1717" s="202" t="s">
        <v>2289</v>
      </c>
      <c r="E1717" s="195"/>
      <c r="F1717" s="204"/>
      <c r="G1717" s="195"/>
      <c r="H1717" s="195"/>
      <c r="I1717" s="214"/>
      <c r="J1717" s="214"/>
      <c r="K1717" s="195"/>
      <c r="L1717" s="195"/>
      <c r="M1717" s="195"/>
      <c r="N1717" s="216"/>
      <c r="O1717" s="195"/>
      <c r="P1717" s="195"/>
      <c r="Q1717" s="195"/>
      <c r="R1717" s="195"/>
      <c r="S1717" s="201"/>
    </row>
    <row r="1718" spans="1:19" ht="15" hidden="1" x14ac:dyDescent="0.25">
      <c r="A1718" s="172"/>
      <c r="B1718" s="202" t="s">
        <v>3343</v>
      </c>
      <c r="C1718" s="203" t="s">
        <v>3344</v>
      </c>
      <c r="D1718" s="202" t="s">
        <v>2289</v>
      </c>
      <c r="E1718" s="195"/>
      <c r="F1718" s="204"/>
      <c r="G1718" s="195"/>
      <c r="H1718" s="195"/>
      <c r="I1718" s="214"/>
      <c r="J1718" s="214"/>
      <c r="K1718" s="195"/>
      <c r="L1718" s="195"/>
      <c r="M1718" s="195"/>
      <c r="N1718" s="216"/>
      <c r="O1718" s="195"/>
      <c r="P1718" s="195"/>
      <c r="Q1718" s="195"/>
      <c r="R1718" s="195"/>
      <c r="S1718" s="201"/>
    </row>
    <row r="1719" spans="1:19" ht="15" hidden="1" x14ac:dyDescent="0.25">
      <c r="A1719" s="172"/>
      <c r="B1719" s="202" t="s">
        <v>3345</v>
      </c>
      <c r="C1719" s="203" t="s">
        <v>3346</v>
      </c>
      <c r="D1719" s="202" t="s">
        <v>2289</v>
      </c>
      <c r="E1719" s="195"/>
      <c r="F1719" s="204"/>
      <c r="G1719" s="195"/>
      <c r="H1719" s="195"/>
      <c r="I1719" s="214"/>
      <c r="J1719" s="214"/>
      <c r="K1719" s="195"/>
      <c r="L1719" s="195"/>
      <c r="M1719" s="195"/>
      <c r="N1719" s="216"/>
      <c r="O1719" s="195"/>
      <c r="P1719" s="195"/>
      <c r="Q1719" s="195"/>
      <c r="R1719" s="195"/>
      <c r="S1719" s="201"/>
    </row>
    <row r="1720" spans="1:19" ht="15" hidden="1" x14ac:dyDescent="0.25">
      <c r="A1720" s="172"/>
      <c r="B1720" s="202" t="s">
        <v>3347</v>
      </c>
      <c r="C1720" s="203" t="s">
        <v>3348</v>
      </c>
      <c r="D1720" s="202" t="s">
        <v>2289</v>
      </c>
      <c r="E1720" s="195"/>
      <c r="F1720" s="204"/>
      <c r="G1720" s="195"/>
      <c r="H1720" s="195"/>
      <c r="I1720" s="214"/>
      <c r="J1720" s="214"/>
      <c r="K1720" s="195"/>
      <c r="L1720" s="195"/>
      <c r="M1720" s="195"/>
      <c r="N1720" s="216"/>
      <c r="O1720" s="195"/>
      <c r="P1720" s="195"/>
      <c r="Q1720" s="195"/>
      <c r="R1720" s="195"/>
      <c r="S1720" s="201"/>
    </row>
    <row r="1721" spans="1:19" ht="15" hidden="1" x14ac:dyDescent="0.25">
      <c r="A1721" s="172"/>
      <c r="B1721" s="202" t="s">
        <v>3349</v>
      </c>
      <c r="C1721" s="203" t="s">
        <v>3350</v>
      </c>
      <c r="D1721" s="202" t="s">
        <v>2289</v>
      </c>
      <c r="E1721" s="195"/>
      <c r="F1721" s="204"/>
      <c r="G1721" s="195"/>
      <c r="H1721" s="195"/>
      <c r="I1721" s="214"/>
      <c r="J1721" s="214"/>
      <c r="K1721" s="195"/>
      <c r="L1721" s="195"/>
      <c r="M1721" s="195"/>
      <c r="N1721" s="216"/>
      <c r="O1721" s="195"/>
      <c r="P1721" s="195"/>
      <c r="Q1721" s="195"/>
      <c r="R1721" s="195"/>
      <c r="S1721" s="201"/>
    </row>
    <row r="1722" spans="1:19" ht="15" hidden="1" x14ac:dyDescent="0.25">
      <c r="A1722" s="172"/>
      <c r="B1722" s="202" t="s">
        <v>3351</v>
      </c>
      <c r="C1722" s="203" t="s">
        <v>3352</v>
      </c>
      <c r="D1722" s="202" t="s">
        <v>2289</v>
      </c>
      <c r="E1722" s="195"/>
      <c r="F1722" s="204"/>
      <c r="G1722" s="195"/>
      <c r="H1722" s="195"/>
      <c r="I1722" s="214"/>
      <c r="J1722" s="214"/>
      <c r="K1722" s="195"/>
      <c r="L1722" s="195"/>
      <c r="M1722" s="195"/>
      <c r="N1722" s="216"/>
      <c r="O1722" s="195"/>
      <c r="P1722" s="195"/>
      <c r="Q1722" s="195"/>
      <c r="R1722" s="195"/>
      <c r="S1722" s="201"/>
    </row>
    <row r="1723" spans="1:19" ht="15" hidden="1" x14ac:dyDescent="0.25">
      <c r="A1723" s="172"/>
      <c r="B1723" s="202" t="s">
        <v>3353</v>
      </c>
      <c r="C1723" s="203" t="s">
        <v>3354</v>
      </c>
      <c r="D1723" s="202" t="s">
        <v>2289</v>
      </c>
      <c r="E1723" s="195"/>
      <c r="F1723" s="204"/>
      <c r="G1723" s="195"/>
      <c r="H1723" s="195"/>
      <c r="I1723" s="214"/>
      <c r="J1723" s="214"/>
      <c r="K1723" s="195"/>
      <c r="L1723" s="195"/>
      <c r="M1723" s="195"/>
      <c r="N1723" s="216"/>
      <c r="O1723" s="195"/>
      <c r="P1723" s="195"/>
      <c r="Q1723" s="195"/>
      <c r="R1723" s="195"/>
      <c r="S1723" s="201"/>
    </row>
    <row r="1724" spans="1:19" ht="15" hidden="1" x14ac:dyDescent="0.25">
      <c r="A1724" s="172"/>
      <c r="B1724" s="202" t="s">
        <v>3355</v>
      </c>
      <c r="C1724" s="203" t="s">
        <v>3356</v>
      </c>
      <c r="D1724" s="202" t="s">
        <v>2289</v>
      </c>
      <c r="E1724" s="195"/>
      <c r="F1724" s="204"/>
      <c r="G1724" s="195"/>
      <c r="H1724" s="195"/>
      <c r="I1724" s="214"/>
      <c r="J1724" s="214"/>
      <c r="K1724" s="195"/>
      <c r="L1724" s="195"/>
      <c r="M1724" s="195"/>
      <c r="N1724" s="216"/>
      <c r="O1724" s="195"/>
      <c r="P1724" s="195"/>
      <c r="Q1724" s="195"/>
      <c r="R1724" s="195"/>
      <c r="S1724" s="201"/>
    </row>
    <row r="1725" spans="1:19" ht="15" hidden="1" x14ac:dyDescent="0.25">
      <c r="A1725" s="172"/>
      <c r="B1725" s="202" t="s">
        <v>3357</v>
      </c>
      <c r="C1725" s="203" t="s">
        <v>3358</v>
      </c>
      <c r="D1725" s="202" t="s">
        <v>2289</v>
      </c>
      <c r="E1725" s="195"/>
      <c r="F1725" s="204"/>
      <c r="G1725" s="195"/>
      <c r="H1725" s="195"/>
      <c r="I1725" s="214"/>
      <c r="J1725" s="214"/>
      <c r="K1725" s="195"/>
      <c r="L1725" s="195"/>
      <c r="M1725" s="195"/>
      <c r="N1725" s="216"/>
      <c r="O1725" s="195"/>
      <c r="P1725" s="195"/>
      <c r="Q1725" s="195"/>
      <c r="R1725" s="195"/>
      <c r="S1725" s="201"/>
    </row>
    <row r="1726" spans="1:19" ht="15" hidden="1" x14ac:dyDescent="0.25">
      <c r="A1726" s="172"/>
      <c r="B1726" s="202" t="s">
        <v>3359</v>
      </c>
      <c r="C1726" s="203" t="s">
        <v>3360</v>
      </c>
      <c r="D1726" s="202" t="s">
        <v>2289</v>
      </c>
      <c r="E1726" s="195"/>
      <c r="F1726" s="204"/>
      <c r="G1726" s="195"/>
      <c r="H1726" s="195"/>
      <c r="I1726" s="214"/>
      <c r="J1726" s="214"/>
      <c r="K1726" s="195"/>
      <c r="L1726" s="195"/>
      <c r="M1726" s="195"/>
      <c r="N1726" s="216"/>
      <c r="O1726" s="195"/>
      <c r="P1726" s="195"/>
      <c r="Q1726" s="195"/>
      <c r="R1726" s="195"/>
      <c r="S1726" s="201"/>
    </row>
    <row r="1727" spans="1:19" ht="15" hidden="1" x14ac:dyDescent="0.25">
      <c r="A1727" s="172"/>
      <c r="B1727" s="202" t="s">
        <v>3361</v>
      </c>
      <c r="C1727" s="203" t="s">
        <v>3362</v>
      </c>
      <c r="D1727" s="202" t="s">
        <v>2289</v>
      </c>
      <c r="E1727" s="195"/>
      <c r="F1727" s="204"/>
      <c r="G1727" s="195"/>
      <c r="H1727" s="195"/>
      <c r="I1727" s="214"/>
      <c r="J1727" s="214"/>
      <c r="K1727" s="195"/>
      <c r="L1727" s="195"/>
      <c r="M1727" s="195"/>
      <c r="N1727" s="216"/>
      <c r="O1727" s="195"/>
      <c r="P1727" s="195"/>
      <c r="Q1727" s="195"/>
      <c r="R1727" s="195"/>
      <c r="S1727" s="201"/>
    </row>
    <row r="1728" spans="1:19" ht="15" hidden="1" x14ac:dyDescent="0.25">
      <c r="A1728" s="172"/>
      <c r="B1728" s="202" t="s">
        <v>3363</v>
      </c>
      <c r="C1728" s="203" t="s">
        <v>3364</v>
      </c>
      <c r="D1728" s="202" t="s">
        <v>2289</v>
      </c>
      <c r="E1728" s="195"/>
      <c r="F1728" s="204"/>
      <c r="G1728" s="195"/>
      <c r="H1728" s="195"/>
      <c r="I1728" s="214"/>
      <c r="J1728" s="214"/>
      <c r="K1728" s="195"/>
      <c r="L1728" s="195"/>
      <c r="M1728" s="195"/>
      <c r="N1728" s="216"/>
      <c r="O1728" s="195"/>
      <c r="P1728" s="195"/>
      <c r="Q1728" s="195"/>
      <c r="R1728" s="195"/>
      <c r="S1728" s="201"/>
    </row>
    <row r="1729" spans="1:19" ht="15" hidden="1" x14ac:dyDescent="0.25">
      <c r="A1729" s="172"/>
      <c r="B1729" s="202" t="s">
        <v>3365</v>
      </c>
      <c r="C1729" s="203" t="s">
        <v>3366</v>
      </c>
      <c r="D1729" s="202" t="s">
        <v>2289</v>
      </c>
      <c r="E1729" s="195"/>
      <c r="F1729" s="204"/>
      <c r="G1729" s="195"/>
      <c r="H1729" s="195"/>
      <c r="I1729" s="214"/>
      <c r="J1729" s="214"/>
      <c r="K1729" s="195"/>
      <c r="L1729" s="195"/>
      <c r="M1729" s="195"/>
      <c r="N1729" s="216"/>
      <c r="O1729" s="195"/>
      <c r="P1729" s="195"/>
      <c r="Q1729" s="195"/>
      <c r="R1729" s="195"/>
      <c r="S1729" s="201"/>
    </row>
    <row r="1730" spans="1:19" ht="15" hidden="1" x14ac:dyDescent="0.25">
      <c r="A1730" s="172"/>
      <c r="B1730" s="202" t="s">
        <v>3367</v>
      </c>
      <c r="C1730" s="203" t="s">
        <v>3368</v>
      </c>
      <c r="D1730" s="202" t="s">
        <v>2289</v>
      </c>
      <c r="E1730" s="195"/>
      <c r="F1730" s="204"/>
      <c r="G1730" s="195"/>
      <c r="H1730" s="195"/>
      <c r="I1730" s="214"/>
      <c r="J1730" s="214"/>
      <c r="K1730" s="195"/>
      <c r="L1730" s="195"/>
      <c r="M1730" s="195"/>
      <c r="N1730" s="216"/>
      <c r="O1730" s="195"/>
      <c r="P1730" s="195"/>
      <c r="Q1730" s="195"/>
      <c r="R1730" s="195"/>
      <c r="S1730" s="201"/>
    </row>
    <row r="1731" spans="1:19" ht="15" hidden="1" x14ac:dyDescent="0.25">
      <c r="A1731" s="172"/>
      <c r="B1731" s="202" t="s">
        <v>3369</v>
      </c>
      <c r="C1731" s="203" t="s">
        <v>3370</v>
      </c>
      <c r="D1731" s="202" t="s">
        <v>2289</v>
      </c>
      <c r="E1731" s="195"/>
      <c r="F1731" s="204"/>
      <c r="G1731" s="195"/>
      <c r="H1731" s="195"/>
      <c r="I1731" s="214"/>
      <c r="J1731" s="214"/>
      <c r="K1731" s="195"/>
      <c r="L1731" s="195"/>
      <c r="M1731" s="195"/>
      <c r="N1731" s="216"/>
      <c r="O1731" s="195"/>
      <c r="P1731" s="195"/>
      <c r="Q1731" s="195"/>
      <c r="R1731" s="195"/>
      <c r="S1731" s="201"/>
    </row>
    <row r="1732" spans="1:19" ht="15" hidden="1" x14ac:dyDescent="0.25">
      <c r="A1732" s="172"/>
      <c r="B1732" s="202" t="s">
        <v>3371</v>
      </c>
      <c r="C1732" s="203" t="s">
        <v>3372</v>
      </c>
      <c r="D1732" s="202" t="s">
        <v>2289</v>
      </c>
      <c r="E1732" s="195"/>
      <c r="F1732" s="204"/>
      <c r="G1732" s="195"/>
      <c r="H1732" s="195"/>
      <c r="I1732" s="214"/>
      <c r="J1732" s="214"/>
      <c r="K1732" s="195"/>
      <c r="L1732" s="195"/>
      <c r="M1732" s="195"/>
      <c r="N1732" s="216"/>
      <c r="O1732" s="195"/>
      <c r="P1732" s="195"/>
      <c r="Q1732" s="195"/>
      <c r="R1732" s="195"/>
      <c r="S1732" s="201"/>
    </row>
    <row r="1733" spans="1:19" ht="15" hidden="1" x14ac:dyDescent="0.25">
      <c r="A1733" s="172"/>
      <c r="B1733" s="202" t="s">
        <v>3373</v>
      </c>
      <c r="C1733" s="203" t="s">
        <v>3374</v>
      </c>
      <c r="D1733" s="202" t="s">
        <v>2289</v>
      </c>
      <c r="E1733" s="195"/>
      <c r="F1733" s="204"/>
      <c r="G1733" s="195"/>
      <c r="H1733" s="195"/>
      <c r="I1733" s="214"/>
      <c r="J1733" s="214"/>
      <c r="K1733" s="195"/>
      <c r="L1733" s="195"/>
      <c r="M1733" s="195"/>
      <c r="N1733" s="216"/>
      <c r="O1733" s="195"/>
      <c r="P1733" s="195"/>
      <c r="Q1733" s="195"/>
      <c r="R1733" s="195"/>
      <c r="S1733" s="201"/>
    </row>
    <row r="1734" spans="1:19" ht="15" hidden="1" x14ac:dyDescent="0.25">
      <c r="A1734" s="172"/>
      <c r="B1734" s="202" t="s">
        <v>3375</v>
      </c>
      <c r="C1734" s="203" t="s">
        <v>3376</v>
      </c>
      <c r="D1734" s="202" t="s">
        <v>2289</v>
      </c>
      <c r="E1734" s="195"/>
      <c r="F1734" s="204"/>
      <c r="G1734" s="195"/>
      <c r="H1734" s="195"/>
      <c r="I1734" s="214"/>
      <c r="J1734" s="214"/>
      <c r="K1734" s="195"/>
      <c r="L1734" s="195"/>
      <c r="M1734" s="195"/>
      <c r="N1734" s="216"/>
      <c r="O1734" s="195"/>
      <c r="P1734" s="195"/>
      <c r="Q1734" s="195"/>
      <c r="R1734" s="195"/>
      <c r="S1734" s="201"/>
    </row>
    <row r="1735" spans="1:19" ht="15" hidden="1" x14ac:dyDescent="0.25">
      <c r="A1735" s="172"/>
      <c r="B1735" s="202" t="s">
        <v>3377</v>
      </c>
      <c r="C1735" s="203" t="s">
        <v>3378</v>
      </c>
      <c r="D1735" s="202" t="s">
        <v>2289</v>
      </c>
      <c r="E1735" s="195"/>
      <c r="F1735" s="204"/>
      <c r="G1735" s="195"/>
      <c r="H1735" s="195"/>
      <c r="I1735" s="214"/>
      <c r="J1735" s="214"/>
      <c r="K1735" s="195"/>
      <c r="L1735" s="195"/>
      <c r="M1735" s="195"/>
      <c r="N1735" s="216"/>
      <c r="O1735" s="195"/>
      <c r="P1735" s="195"/>
      <c r="Q1735" s="195"/>
      <c r="R1735" s="195"/>
      <c r="S1735" s="201"/>
    </row>
    <row r="1736" spans="1:19" ht="15" hidden="1" x14ac:dyDescent="0.25">
      <c r="A1736" s="172"/>
      <c r="B1736" s="202" t="s">
        <v>3379</v>
      </c>
      <c r="C1736" s="203" t="s">
        <v>3380</v>
      </c>
      <c r="D1736" s="202" t="s">
        <v>2289</v>
      </c>
      <c r="E1736" s="195"/>
      <c r="F1736" s="204"/>
      <c r="G1736" s="195"/>
      <c r="H1736" s="195"/>
      <c r="I1736" s="214"/>
      <c r="J1736" s="214"/>
      <c r="K1736" s="195"/>
      <c r="L1736" s="195"/>
      <c r="M1736" s="195"/>
      <c r="N1736" s="216"/>
      <c r="O1736" s="195"/>
      <c r="P1736" s="195"/>
      <c r="Q1736" s="195"/>
      <c r="R1736" s="195"/>
      <c r="S1736" s="201"/>
    </row>
    <row r="1737" spans="1:19" ht="15" hidden="1" x14ac:dyDescent="0.25">
      <c r="A1737" s="172"/>
      <c r="B1737" s="202" t="s">
        <v>3381</v>
      </c>
      <c r="C1737" s="203" t="s">
        <v>3382</v>
      </c>
      <c r="D1737" s="202" t="s">
        <v>2289</v>
      </c>
      <c r="E1737" s="195"/>
      <c r="F1737" s="204"/>
      <c r="G1737" s="195"/>
      <c r="H1737" s="195"/>
      <c r="I1737" s="214"/>
      <c r="J1737" s="214"/>
      <c r="K1737" s="195"/>
      <c r="L1737" s="195"/>
      <c r="M1737" s="195"/>
      <c r="N1737" s="216"/>
      <c r="O1737" s="195"/>
      <c r="P1737" s="195"/>
      <c r="Q1737" s="195"/>
      <c r="R1737" s="195"/>
      <c r="S1737" s="201"/>
    </row>
    <row r="1738" spans="1:19" ht="15" hidden="1" x14ac:dyDescent="0.25">
      <c r="A1738" s="172"/>
      <c r="B1738" s="202" t="s">
        <v>3383</v>
      </c>
      <c r="C1738" s="203" t="s">
        <v>3384</v>
      </c>
      <c r="D1738" s="202" t="s">
        <v>2289</v>
      </c>
      <c r="E1738" s="195"/>
      <c r="F1738" s="204"/>
      <c r="G1738" s="195"/>
      <c r="H1738" s="195"/>
      <c r="I1738" s="214"/>
      <c r="J1738" s="214"/>
      <c r="K1738" s="195"/>
      <c r="L1738" s="195"/>
      <c r="M1738" s="195"/>
      <c r="N1738" s="216"/>
      <c r="O1738" s="195"/>
      <c r="P1738" s="195"/>
      <c r="Q1738" s="195"/>
      <c r="R1738" s="195"/>
      <c r="S1738" s="201"/>
    </row>
    <row r="1739" spans="1:19" ht="15" hidden="1" x14ac:dyDescent="0.25">
      <c r="A1739" s="172"/>
      <c r="B1739" s="202" t="s">
        <v>3385</v>
      </c>
      <c r="C1739" s="203" t="s">
        <v>3386</v>
      </c>
      <c r="D1739" s="202" t="s">
        <v>2289</v>
      </c>
      <c r="E1739" s="195"/>
      <c r="F1739" s="204"/>
      <c r="G1739" s="195"/>
      <c r="H1739" s="195"/>
      <c r="I1739" s="214"/>
      <c r="J1739" s="214"/>
      <c r="K1739" s="195"/>
      <c r="L1739" s="195"/>
      <c r="M1739" s="195"/>
      <c r="N1739" s="216"/>
      <c r="O1739" s="195"/>
      <c r="P1739" s="195"/>
      <c r="Q1739" s="195"/>
      <c r="R1739" s="195"/>
      <c r="S1739" s="201"/>
    </row>
    <row r="1740" spans="1:19" ht="15" hidden="1" x14ac:dyDescent="0.25">
      <c r="A1740" s="172"/>
      <c r="B1740" s="202" t="s">
        <v>3387</v>
      </c>
      <c r="C1740" s="203" t="s">
        <v>3388</v>
      </c>
      <c r="D1740" s="202" t="s">
        <v>2289</v>
      </c>
      <c r="E1740" s="195"/>
      <c r="F1740" s="204"/>
      <c r="G1740" s="195"/>
      <c r="H1740" s="195"/>
      <c r="I1740" s="214"/>
      <c r="J1740" s="214"/>
      <c r="K1740" s="195"/>
      <c r="L1740" s="195"/>
      <c r="M1740" s="195"/>
      <c r="N1740" s="216"/>
      <c r="O1740" s="195"/>
      <c r="P1740" s="195"/>
      <c r="Q1740" s="195"/>
      <c r="R1740" s="195"/>
      <c r="S1740" s="201"/>
    </row>
    <row r="1741" spans="1:19" ht="15" hidden="1" x14ac:dyDescent="0.25">
      <c r="A1741" s="172"/>
      <c r="B1741" s="202" t="s">
        <v>3389</v>
      </c>
      <c r="C1741" s="203" t="s">
        <v>3390</v>
      </c>
      <c r="D1741" s="202" t="s">
        <v>2289</v>
      </c>
      <c r="E1741" s="195"/>
      <c r="F1741" s="204"/>
      <c r="G1741" s="195"/>
      <c r="H1741" s="195"/>
      <c r="I1741" s="214"/>
      <c r="J1741" s="214"/>
      <c r="K1741" s="195"/>
      <c r="L1741" s="195"/>
      <c r="M1741" s="195"/>
      <c r="N1741" s="216"/>
      <c r="O1741" s="195"/>
      <c r="P1741" s="195"/>
      <c r="Q1741" s="195"/>
      <c r="R1741" s="195"/>
      <c r="S1741" s="201"/>
    </row>
    <row r="1742" spans="1:19" ht="15" hidden="1" x14ac:dyDescent="0.25">
      <c r="A1742" s="172"/>
      <c r="B1742" s="202" t="s">
        <v>3391</v>
      </c>
      <c r="C1742" s="203" t="s">
        <v>3392</v>
      </c>
      <c r="D1742" s="202" t="s">
        <v>2289</v>
      </c>
      <c r="E1742" s="195"/>
      <c r="F1742" s="204"/>
      <c r="G1742" s="195"/>
      <c r="H1742" s="195"/>
      <c r="I1742" s="214"/>
      <c r="J1742" s="214"/>
      <c r="K1742" s="195"/>
      <c r="L1742" s="195"/>
      <c r="M1742" s="195"/>
      <c r="N1742" s="216"/>
      <c r="O1742" s="195"/>
      <c r="P1742" s="195"/>
      <c r="Q1742" s="195"/>
      <c r="R1742" s="195"/>
      <c r="S1742" s="201"/>
    </row>
    <row r="1743" spans="1:19" ht="15" hidden="1" x14ac:dyDescent="0.25">
      <c r="A1743" s="172"/>
      <c r="B1743" s="202" t="s">
        <v>3393</v>
      </c>
      <c r="C1743" s="203" t="s">
        <v>3394</v>
      </c>
      <c r="D1743" s="202" t="s">
        <v>2289</v>
      </c>
      <c r="E1743" s="195"/>
      <c r="F1743" s="204"/>
      <c r="G1743" s="195"/>
      <c r="H1743" s="195"/>
      <c r="I1743" s="214"/>
      <c r="J1743" s="214"/>
      <c r="K1743" s="195"/>
      <c r="L1743" s="195"/>
      <c r="M1743" s="195"/>
      <c r="N1743" s="216"/>
      <c r="O1743" s="195"/>
      <c r="P1743" s="195"/>
      <c r="Q1743" s="195"/>
      <c r="R1743" s="195"/>
      <c r="S1743" s="201"/>
    </row>
    <row r="1744" spans="1:19" ht="15" hidden="1" x14ac:dyDescent="0.25">
      <c r="A1744" s="172"/>
      <c r="B1744" s="202" t="s">
        <v>3395</v>
      </c>
      <c r="C1744" s="203" t="s">
        <v>3396</v>
      </c>
      <c r="D1744" s="202" t="s">
        <v>2289</v>
      </c>
      <c r="E1744" s="195"/>
      <c r="F1744" s="204"/>
      <c r="G1744" s="195"/>
      <c r="H1744" s="195"/>
      <c r="I1744" s="214"/>
      <c r="J1744" s="214"/>
      <c r="K1744" s="195"/>
      <c r="L1744" s="195"/>
      <c r="M1744" s="195"/>
      <c r="N1744" s="216"/>
      <c r="O1744" s="195"/>
      <c r="P1744" s="195"/>
      <c r="Q1744" s="195"/>
      <c r="R1744" s="195"/>
      <c r="S1744" s="201"/>
    </row>
    <row r="1745" spans="1:19" ht="15" hidden="1" x14ac:dyDescent="0.25">
      <c r="A1745" s="172"/>
      <c r="B1745" s="202" t="s">
        <v>3397</v>
      </c>
      <c r="C1745" s="203" t="s">
        <v>3398</v>
      </c>
      <c r="D1745" s="202" t="s">
        <v>2289</v>
      </c>
      <c r="E1745" s="195"/>
      <c r="F1745" s="204"/>
      <c r="G1745" s="195"/>
      <c r="H1745" s="195"/>
      <c r="I1745" s="214"/>
      <c r="J1745" s="214"/>
      <c r="K1745" s="195"/>
      <c r="L1745" s="195"/>
      <c r="M1745" s="195"/>
      <c r="N1745" s="216"/>
      <c r="O1745" s="195"/>
      <c r="P1745" s="195"/>
      <c r="Q1745" s="195"/>
      <c r="R1745" s="195"/>
      <c r="S1745" s="201"/>
    </row>
    <row r="1746" spans="1:19" ht="15" hidden="1" x14ac:dyDescent="0.25">
      <c r="A1746" s="172"/>
      <c r="B1746" s="202" t="s">
        <v>3399</v>
      </c>
      <c r="C1746" s="203" t="s">
        <v>3400</v>
      </c>
      <c r="D1746" s="202" t="s">
        <v>2289</v>
      </c>
      <c r="E1746" s="195"/>
      <c r="F1746" s="204"/>
      <c r="G1746" s="195"/>
      <c r="H1746" s="195"/>
      <c r="I1746" s="214"/>
      <c r="J1746" s="214"/>
      <c r="K1746" s="195"/>
      <c r="L1746" s="195"/>
      <c r="M1746" s="195"/>
      <c r="N1746" s="216"/>
      <c r="O1746" s="195"/>
      <c r="P1746" s="195"/>
      <c r="Q1746" s="195"/>
      <c r="R1746" s="195"/>
      <c r="S1746" s="201"/>
    </row>
    <row r="1747" spans="1:19" ht="15" hidden="1" x14ac:dyDescent="0.25">
      <c r="A1747" s="172"/>
      <c r="B1747" s="202" t="s">
        <v>3401</v>
      </c>
      <c r="C1747" s="203" t="s">
        <v>3402</v>
      </c>
      <c r="D1747" s="202" t="s">
        <v>2289</v>
      </c>
      <c r="E1747" s="195"/>
      <c r="F1747" s="204"/>
      <c r="G1747" s="195"/>
      <c r="H1747" s="195"/>
      <c r="I1747" s="214"/>
      <c r="J1747" s="214"/>
      <c r="K1747" s="195"/>
      <c r="L1747" s="195"/>
      <c r="M1747" s="195"/>
      <c r="N1747" s="216"/>
      <c r="O1747" s="195"/>
      <c r="P1747" s="195"/>
      <c r="Q1747" s="195"/>
      <c r="R1747" s="195"/>
      <c r="S1747" s="201"/>
    </row>
    <row r="1748" spans="1:19" ht="15" hidden="1" x14ac:dyDescent="0.25">
      <c r="A1748" s="172"/>
      <c r="B1748" s="202" t="s">
        <v>3403</v>
      </c>
      <c r="C1748" s="203" t="s">
        <v>3404</v>
      </c>
      <c r="D1748" s="202" t="s">
        <v>2289</v>
      </c>
      <c r="E1748" s="195"/>
      <c r="F1748" s="204"/>
      <c r="G1748" s="195"/>
      <c r="H1748" s="195"/>
      <c r="I1748" s="214"/>
      <c r="J1748" s="214"/>
      <c r="K1748" s="195"/>
      <c r="L1748" s="195"/>
      <c r="M1748" s="195"/>
      <c r="N1748" s="216"/>
      <c r="O1748" s="195"/>
      <c r="P1748" s="195"/>
      <c r="Q1748" s="195"/>
      <c r="R1748" s="195"/>
      <c r="S1748" s="201"/>
    </row>
    <row r="1749" spans="1:19" ht="15" hidden="1" x14ac:dyDescent="0.25">
      <c r="A1749" s="172"/>
      <c r="B1749" s="202" t="s">
        <v>3405</v>
      </c>
      <c r="C1749" s="203" t="s">
        <v>3406</v>
      </c>
      <c r="D1749" s="202" t="s">
        <v>2289</v>
      </c>
      <c r="E1749" s="195"/>
      <c r="F1749" s="204"/>
      <c r="G1749" s="195"/>
      <c r="H1749" s="195"/>
      <c r="I1749" s="214"/>
      <c r="J1749" s="214"/>
      <c r="K1749" s="195"/>
      <c r="L1749" s="195"/>
      <c r="M1749" s="195"/>
      <c r="N1749" s="216"/>
      <c r="O1749" s="195"/>
      <c r="P1749" s="195"/>
      <c r="Q1749" s="195"/>
      <c r="R1749" s="195"/>
      <c r="S1749" s="201"/>
    </row>
    <row r="1750" spans="1:19" ht="15" hidden="1" x14ac:dyDescent="0.25">
      <c r="A1750" s="172"/>
      <c r="B1750" s="202" t="s">
        <v>3407</v>
      </c>
      <c r="C1750" s="203" t="s">
        <v>3408</v>
      </c>
      <c r="D1750" s="202" t="s">
        <v>2289</v>
      </c>
      <c r="E1750" s="195"/>
      <c r="F1750" s="204"/>
      <c r="G1750" s="195"/>
      <c r="H1750" s="195"/>
      <c r="I1750" s="214"/>
      <c r="J1750" s="214"/>
      <c r="K1750" s="195"/>
      <c r="L1750" s="195"/>
      <c r="M1750" s="195"/>
      <c r="N1750" s="216"/>
      <c r="O1750" s="195"/>
      <c r="P1750" s="195"/>
      <c r="Q1750" s="195"/>
      <c r="R1750" s="195"/>
      <c r="S1750" s="201"/>
    </row>
    <row r="1751" spans="1:19" ht="15" hidden="1" x14ac:dyDescent="0.25">
      <c r="A1751" s="172"/>
      <c r="B1751" s="202" t="s">
        <v>3409</v>
      </c>
      <c r="C1751" s="203" t="s">
        <v>3410</v>
      </c>
      <c r="D1751" s="202" t="s">
        <v>2289</v>
      </c>
      <c r="E1751" s="195"/>
      <c r="F1751" s="204"/>
      <c r="G1751" s="195"/>
      <c r="H1751" s="195"/>
      <c r="I1751" s="214"/>
      <c r="J1751" s="214"/>
      <c r="K1751" s="195"/>
      <c r="L1751" s="195"/>
      <c r="M1751" s="195"/>
      <c r="N1751" s="216"/>
      <c r="O1751" s="195"/>
      <c r="P1751" s="195"/>
      <c r="Q1751" s="195"/>
      <c r="R1751" s="195"/>
      <c r="S1751" s="201"/>
    </row>
    <row r="1752" spans="1:19" ht="15" hidden="1" x14ac:dyDescent="0.25">
      <c r="A1752" s="172"/>
      <c r="B1752" s="202" t="s">
        <v>3411</v>
      </c>
      <c r="C1752" s="203" t="s">
        <v>3412</v>
      </c>
      <c r="D1752" s="202" t="s">
        <v>2289</v>
      </c>
      <c r="E1752" s="195"/>
      <c r="F1752" s="204"/>
      <c r="G1752" s="195"/>
      <c r="H1752" s="195"/>
      <c r="I1752" s="214"/>
      <c r="J1752" s="214"/>
      <c r="K1752" s="195"/>
      <c r="L1752" s="195"/>
      <c r="M1752" s="195"/>
      <c r="N1752" s="216"/>
      <c r="O1752" s="195"/>
      <c r="P1752" s="195"/>
      <c r="Q1752" s="195"/>
      <c r="R1752" s="195"/>
      <c r="S1752" s="201"/>
    </row>
    <row r="1753" spans="1:19" ht="15" hidden="1" x14ac:dyDescent="0.25">
      <c r="A1753" s="172"/>
      <c r="B1753" s="202" t="s">
        <v>3413</v>
      </c>
      <c r="C1753" s="203" t="s">
        <v>3414</v>
      </c>
      <c r="D1753" s="202" t="s">
        <v>2289</v>
      </c>
      <c r="E1753" s="195"/>
      <c r="F1753" s="204"/>
      <c r="G1753" s="195"/>
      <c r="H1753" s="195"/>
      <c r="I1753" s="214"/>
      <c r="J1753" s="214"/>
      <c r="K1753" s="195"/>
      <c r="L1753" s="195"/>
      <c r="M1753" s="195"/>
      <c r="N1753" s="216"/>
      <c r="O1753" s="195"/>
      <c r="P1753" s="195"/>
      <c r="Q1753" s="195"/>
      <c r="R1753" s="195"/>
      <c r="S1753" s="201"/>
    </row>
    <row r="1754" spans="1:19" ht="15" hidden="1" x14ac:dyDescent="0.25">
      <c r="A1754" s="172"/>
      <c r="B1754" s="202" t="s">
        <v>3415</v>
      </c>
      <c r="C1754" s="203" t="s">
        <v>3416</v>
      </c>
      <c r="D1754" s="202" t="s">
        <v>2289</v>
      </c>
      <c r="E1754" s="195"/>
      <c r="F1754" s="204"/>
      <c r="G1754" s="195"/>
      <c r="H1754" s="195"/>
      <c r="I1754" s="214"/>
      <c r="J1754" s="214"/>
      <c r="K1754" s="195"/>
      <c r="L1754" s="195"/>
      <c r="M1754" s="195"/>
      <c r="N1754" s="216"/>
      <c r="O1754" s="195"/>
      <c r="P1754" s="195"/>
      <c r="Q1754" s="195"/>
      <c r="R1754" s="195"/>
      <c r="S1754" s="201"/>
    </row>
    <row r="1755" spans="1:19" ht="15" hidden="1" x14ac:dyDescent="0.25">
      <c r="A1755" s="172"/>
      <c r="B1755" s="202" t="s">
        <v>3417</v>
      </c>
      <c r="C1755" s="203" t="s">
        <v>3418</v>
      </c>
      <c r="D1755" s="202" t="s">
        <v>2289</v>
      </c>
      <c r="E1755" s="195"/>
      <c r="F1755" s="204"/>
      <c r="G1755" s="195"/>
      <c r="H1755" s="195"/>
      <c r="I1755" s="214"/>
      <c r="J1755" s="214"/>
      <c r="K1755" s="195"/>
      <c r="L1755" s="195"/>
      <c r="M1755" s="195"/>
      <c r="N1755" s="216"/>
      <c r="O1755" s="195"/>
      <c r="P1755" s="195"/>
      <c r="Q1755" s="195"/>
      <c r="R1755" s="195"/>
      <c r="S1755" s="201"/>
    </row>
    <row r="1756" spans="1:19" ht="15" hidden="1" x14ac:dyDescent="0.25">
      <c r="A1756" s="172"/>
      <c r="B1756" s="202" t="s">
        <v>3419</v>
      </c>
      <c r="C1756" s="203" t="s">
        <v>3420</v>
      </c>
      <c r="D1756" s="202" t="s">
        <v>2289</v>
      </c>
      <c r="E1756" s="195"/>
      <c r="F1756" s="204"/>
      <c r="G1756" s="195"/>
      <c r="H1756" s="195"/>
      <c r="I1756" s="214"/>
      <c r="J1756" s="214"/>
      <c r="K1756" s="195"/>
      <c r="L1756" s="195"/>
      <c r="M1756" s="195"/>
      <c r="N1756" s="216"/>
      <c r="O1756" s="195"/>
      <c r="P1756" s="195"/>
      <c r="Q1756" s="195"/>
      <c r="R1756" s="195"/>
      <c r="S1756" s="201"/>
    </row>
    <row r="1757" spans="1:19" ht="15" hidden="1" x14ac:dyDescent="0.25">
      <c r="A1757" s="172"/>
      <c r="B1757" s="202" t="s">
        <v>3421</v>
      </c>
      <c r="C1757" s="203" t="s">
        <v>3422</v>
      </c>
      <c r="D1757" s="202" t="s">
        <v>2289</v>
      </c>
      <c r="E1757" s="195"/>
      <c r="F1757" s="204"/>
      <c r="G1757" s="195"/>
      <c r="H1757" s="195"/>
      <c r="I1757" s="214"/>
      <c r="J1757" s="214"/>
      <c r="K1757" s="195"/>
      <c r="L1757" s="195"/>
      <c r="M1757" s="195"/>
      <c r="N1757" s="216"/>
      <c r="O1757" s="195"/>
      <c r="P1757" s="195"/>
      <c r="Q1757" s="195"/>
      <c r="R1757" s="195"/>
      <c r="S1757" s="201"/>
    </row>
    <row r="1758" spans="1:19" ht="15" hidden="1" x14ac:dyDescent="0.25">
      <c r="A1758" s="172"/>
      <c r="B1758" s="202" t="s">
        <v>3423</v>
      </c>
      <c r="C1758" s="203" t="s">
        <v>3424</v>
      </c>
      <c r="D1758" s="202" t="s">
        <v>2289</v>
      </c>
      <c r="E1758" s="195"/>
      <c r="F1758" s="204"/>
      <c r="G1758" s="195"/>
      <c r="H1758" s="195"/>
      <c r="I1758" s="214"/>
      <c r="J1758" s="214"/>
      <c r="K1758" s="195"/>
      <c r="L1758" s="195"/>
      <c r="M1758" s="195"/>
      <c r="N1758" s="216"/>
      <c r="O1758" s="195"/>
      <c r="P1758" s="195"/>
      <c r="Q1758" s="195"/>
      <c r="R1758" s="195"/>
      <c r="S1758" s="201"/>
    </row>
    <row r="1759" spans="1:19" ht="15" hidden="1" x14ac:dyDescent="0.25">
      <c r="A1759" s="172"/>
      <c r="B1759" s="202" t="s">
        <v>3425</v>
      </c>
      <c r="C1759" s="203" t="s">
        <v>3426</v>
      </c>
      <c r="D1759" s="202" t="s">
        <v>2289</v>
      </c>
      <c r="E1759" s="195"/>
      <c r="F1759" s="204"/>
      <c r="G1759" s="195"/>
      <c r="H1759" s="195"/>
      <c r="I1759" s="214"/>
      <c r="J1759" s="214"/>
      <c r="K1759" s="195"/>
      <c r="L1759" s="195"/>
      <c r="M1759" s="195"/>
      <c r="N1759" s="216"/>
      <c r="O1759" s="195"/>
      <c r="P1759" s="195"/>
      <c r="Q1759" s="195"/>
      <c r="R1759" s="195"/>
      <c r="S1759" s="201"/>
    </row>
    <row r="1760" spans="1:19" ht="15" hidden="1" x14ac:dyDescent="0.25">
      <c r="A1760" s="172"/>
      <c r="B1760" s="202" t="s">
        <v>3427</v>
      </c>
      <c r="C1760" s="203" t="s">
        <v>3428</v>
      </c>
      <c r="D1760" s="202" t="s">
        <v>2289</v>
      </c>
      <c r="E1760" s="195"/>
      <c r="F1760" s="204"/>
      <c r="G1760" s="195"/>
      <c r="H1760" s="195"/>
      <c r="I1760" s="214"/>
      <c r="J1760" s="214"/>
      <c r="K1760" s="195"/>
      <c r="L1760" s="195"/>
      <c r="M1760" s="195"/>
      <c r="N1760" s="216"/>
      <c r="O1760" s="195"/>
      <c r="P1760" s="195"/>
      <c r="Q1760" s="195"/>
      <c r="R1760" s="195"/>
      <c r="S1760" s="201"/>
    </row>
    <row r="1761" spans="1:19" ht="15" hidden="1" x14ac:dyDescent="0.25">
      <c r="A1761" s="172"/>
      <c r="B1761" s="202" t="s">
        <v>3429</v>
      </c>
      <c r="C1761" s="203" t="s">
        <v>3430</v>
      </c>
      <c r="D1761" s="202" t="s">
        <v>2289</v>
      </c>
      <c r="E1761" s="195"/>
      <c r="F1761" s="204"/>
      <c r="G1761" s="195"/>
      <c r="H1761" s="195"/>
      <c r="I1761" s="214"/>
      <c r="J1761" s="214"/>
      <c r="K1761" s="195"/>
      <c r="L1761" s="195"/>
      <c r="M1761" s="195"/>
      <c r="N1761" s="216"/>
      <c r="O1761" s="195"/>
      <c r="P1761" s="195"/>
      <c r="Q1761" s="195"/>
      <c r="R1761" s="195"/>
      <c r="S1761" s="201"/>
    </row>
    <row r="1762" spans="1:19" ht="15" hidden="1" x14ac:dyDescent="0.25">
      <c r="A1762" s="172"/>
      <c r="B1762" s="202" t="s">
        <v>3431</v>
      </c>
      <c r="C1762" s="203" t="s">
        <v>3432</v>
      </c>
      <c r="D1762" s="202" t="s">
        <v>2289</v>
      </c>
      <c r="E1762" s="195"/>
      <c r="F1762" s="204"/>
      <c r="G1762" s="195"/>
      <c r="H1762" s="195"/>
      <c r="I1762" s="214"/>
      <c r="J1762" s="214"/>
      <c r="K1762" s="195"/>
      <c r="L1762" s="195"/>
      <c r="M1762" s="195"/>
      <c r="N1762" s="216"/>
      <c r="O1762" s="195"/>
      <c r="P1762" s="195"/>
      <c r="Q1762" s="195"/>
      <c r="R1762" s="195"/>
      <c r="S1762" s="201"/>
    </row>
    <row r="1763" spans="1:19" ht="15" hidden="1" x14ac:dyDescent="0.25">
      <c r="A1763" s="172"/>
      <c r="B1763" s="202" t="s">
        <v>3433</v>
      </c>
      <c r="C1763" s="203" t="s">
        <v>3434</v>
      </c>
      <c r="D1763" s="202" t="s">
        <v>2289</v>
      </c>
      <c r="E1763" s="195"/>
      <c r="F1763" s="204"/>
      <c r="G1763" s="195"/>
      <c r="H1763" s="195"/>
      <c r="I1763" s="214"/>
      <c r="J1763" s="214"/>
      <c r="K1763" s="195"/>
      <c r="L1763" s="195"/>
      <c r="M1763" s="195"/>
      <c r="N1763" s="216"/>
      <c r="O1763" s="195"/>
      <c r="P1763" s="195"/>
      <c r="Q1763" s="195"/>
      <c r="R1763" s="195"/>
      <c r="S1763" s="201"/>
    </row>
    <row r="1764" spans="1:19" ht="15" hidden="1" x14ac:dyDescent="0.25">
      <c r="A1764" s="172"/>
      <c r="B1764" s="202" t="s">
        <v>3435</v>
      </c>
      <c r="C1764" s="203" t="s">
        <v>3436</v>
      </c>
      <c r="D1764" s="202" t="s">
        <v>2289</v>
      </c>
      <c r="E1764" s="195"/>
      <c r="F1764" s="204"/>
      <c r="G1764" s="195"/>
      <c r="H1764" s="195"/>
      <c r="I1764" s="214"/>
      <c r="J1764" s="214"/>
      <c r="K1764" s="195"/>
      <c r="L1764" s="195"/>
      <c r="M1764" s="195"/>
      <c r="N1764" s="216"/>
      <c r="O1764" s="195"/>
      <c r="P1764" s="195"/>
      <c r="Q1764" s="195"/>
      <c r="R1764" s="195"/>
      <c r="S1764" s="201"/>
    </row>
    <row r="1765" spans="1:19" ht="15" hidden="1" x14ac:dyDescent="0.25">
      <c r="A1765" s="172"/>
      <c r="B1765" s="202" t="s">
        <v>3437</v>
      </c>
      <c r="C1765" s="203" t="s">
        <v>3438</v>
      </c>
      <c r="D1765" s="202" t="s">
        <v>2289</v>
      </c>
      <c r="E1765" s="195"/>
      <c r="F1765" s="204"/>
      <c r="G1765" s="195"/>
      <c r="H1765" s="195"/>
      <c r="I1765" s="214"/>
      <c r="J1765" s="214"/>
      <c r="K1765" s="195"/>
      <c r="L1765" s="195"/>
      <c r="M1765" s="195"/>
      <c r="N1765" s="216"/>
      <c r="O1765" s="195"/>
      <c r="P1765" s="195"/>
      <c r="Q1765" s="195"/>
      <c r="R1765" s="195"/>
      <c r="S1765" s="201"/>
    </row>
    <row r="1766" spans="1:19" ht="15" hidden="1" x14ac:dyDescent="0.25">
      <c r="A1766" s="172"/>
      <c r="B1766" s="202" t="s">
        <v>3439</v>
      </c>
      <c r="C1766" s="203" t="s">
        <v>3440</v>
      </c>
      <c r="D1766" s="202" t="s">
        <v>2289</v>
      </c>
      <c r="E1766" s="195"/>
      <c r="F1766" s="204"/>
      <c r="G1766" s="195"/>
      <c r="H1766" s="195"/>
      <c r="I1766" s="214"/>
      <c r="J1766" s="214"/>
      <c r="K1766" s="195"/>
      <c r="L1766" s="195"/>
      <c r="M1766" s="195"/>
      <c r="N1766" s="216"/>
      <c r="O1766" s="195"/>
      <c r="P1766" s="195"/>
      <c r="Q1766" s="195"/>
      <c r="R1766" s="195"/>
      <c r="S1766" s="201"/>
    </row>
    <row r="1767" spans="1:19" ht="15" hidden="1" x14ac:dyDescent="0.25">
      <c r="A1767" s="172"/>
      <c r="B1767" s="202" t="s">
        <v>3441</v>
      </c>
      <c r="C1767" s="203" t="s">
        <v>3442</v>
      </c>
      <c r="D1767" s="202" t="s">
        <v>2289</v>
      </c>
      <c r="E1767" s="195"/>
      <c r="F1767" s="204"/>
      <c r="G1767" s="195"/>
      <c r="H1767" s="195"/>
      <c r="I1767" s="214"/>
      <c r="J1767" s="214"/>
      <c r="K1767" s="195"/>
      <c r="L1767" s="195"/>
      <c r="M1767" s="195"/>
      <c r="N1767" s="216"/>
      <c r="O1767" s="195"/>
      <c r="P1767" s="195"/>
      <c r="Q1767" s="195"/>
      <c r="R1767" s="195"/>
      <c r="S1767" s="201"/>
    </row>
    <row r="1768" spans="1:19" ht="15" hidden="1" x14ac:dyDescent="0.25">
      <c r="A1768" s="172"/>
      <c r="B1768" s="202" t="s">
        <v>3443</v>
      </c>
      <c r="C1768" s="203" t="s">
        <v>3444</v>
      </c>
      <c r="D1768" s="202" t="s">
        <v>2289</v>
      </c>
      <c r="E1768" s="195"/>
      <c r="F1768" s="204"/>
      <c r="G1768" s="195"/>
      <c r="H1768" s="195"/>
      <c r="I1768" s="214"/>
      <c r="J1768" s="214"/>
      <c r="K1768" s="195"/>
      <c r="L1768" s="195"/>
      <c r="M1768" s="195"/>
      <c r="N1768" s="216"/>
      <c r="O1768" s="195"/>
      <c r="P1768" s="195"/>
      <c r="Q1768" s="195"/>
      <c r="R1768" s="195"/>
      <c r="S1768" s="201"/>
    </row>
    <row r="1769" spans="1:19" ht="15" hidden="1" x14ac:dyDescent="0.25">
      <c r="A1769" s="172"/>
      <c r="B1769" s="202" t="s">
        <v>3445</v>
      </c>
      <c r="C1769" s="203" t="s">
        <v>3446</v>
      </c>
      <c r="D1769" s="202" t="s">
        <v>2289</v>
      </c>
      <c r="E1769" s="195"/>
      <c r="F1769" s="204"/>
      <c r="G1769" s="195"/>
      <c r="H1769" s="195"/>
      <c r="I1769" s="214"/>
      <c r="J1769" s="214"/>
      <c r="K1769" s="195"/>
      <c r="L1769" s="195"/>
      <c r="M1769" s="195"/>
      <c r="N1769" s="216"/>
      <c r="O1769" s="195"/>
      <c r="P1769" s="195"/>
      <c r="Q1769" s="195"/>
      <c r="R1769" s="195"/>
      <c r="S1769" s="201"/>
    </row>
    <row r="1770" spans="1:19" ht="15" hidden="1" x14ac:dyDescent="0.25">
      <c r="A1770" s="172"/>
      <c r="B1770" s="202" t="s">
        <v>3447</v>
      </c>
      <c r="C1770" s="203" t="s">
        <v>3448</v>
      </c>
      <c r="D1770" s="202" t="s">
        <v>2289</v>
      </c>
      <c r="E1770" s="195"/>
      <c r="F1770" s="204"/>
      <c r="G1770" s="195"/>
      <c r="H1770" s="195"/>
      <c r="I1770" s="214"/>
      <c r="J1770" s="214"/>
      <c r="K1770" s="195"/>
      <c r="L1770" s="195"/>
      <c r="M1770" s="195"/>
      <c r="N1770" s="216"/>
      <c r="O1770" s="195"/>
      <c r="P1770" s="195"/>
      <c r="Q1770" s="195"/>
      <c r="R1770" s="195"/>
      <c r="S1770" s="201"/>
    </row>
    <row r="1771" spans="1:19" ht="15" hidden="1" x14ac:dyDescent="0.25">
      <c r="A1771" s="172"/>
      <c r="B1771" s="202" t="s">
        <v>3449</v>
      </c>
      <c r="C1771" s="203" t="s">
        <v>3450</v>
      </c>
      <c r="D1771" s="202" t="s">
        <v>2289</v>
      </c>
      <c r="E1771" s="195"/>
      <c r="F1771" s="204"/>
      <c r="G1771" s="195"/>
      <c r="H1771" s="195"/>
      <c r="I1771" s="214"/>
      <c r="J1771" s="214"/>
      <c r="K1771" s="195"/>
      <c r="L1771" s="195"/>
      <c r="M1771" s="195"/>
      <c r="N1771" s="216"/>
      <c r="O1771" s="195"/>
      <c r="P1771" s="195"/>
      <c r="Q1771" s="195"/>
      <c r="R1771" s="195"/>
      <c r="S1771" s="201"/>
    </row>
    <row r="1772" spans="1:19" ht="15" hidden="1" x14ac:dyDescent="0.25">
      <c r="A1772" s="172"/>
      <c r="B1772" s="202" t="s">
        <v>3451</v>
      </c>
      <c r="C1772" s="203" t="s">
        <v>3452</v>
      </c>
      <c r="D1772" s="202" t="s">
        <v>2289</v>
      </c>
      <c r="E1772" s="195"/>
      <c r="F1772" s="204"/>
      <c r="G1772" s="195"/>
      <c r="H1772" s="195"/>
      <c r="I1772" s="214"/>
      <c r="J1772" s="214"/>
      <c r="K1772" s="195"/>
      <c r="L1772" s="195"/>
      <c r="M1772" s="195"/>
      <c r="N1772" s="216"/>
      <c r="O1772" s="195"/>
      <c r="P1772" s="195"/>
      <c r="Q1772" s="195"/>
      <c r="R1772" s="195"/>
      <c r="S1772" s="201"/>
    </row>
    <row r="1773" spans="1:19" ht="15" hidden="1" x14ac:dyDescent="0.25">
      <c r="A1773" s="172"/>
      <c r="B1773" s="202" t="s">
        <v>3453</v>
      </c>
      <c r="C1773" s="203" t="s">
        <v>3454</v>
      </c>
      <c r="D1773" s="202" t="s">
        <v>2289</v>
      </c>
      <c r="E1773" s="195"/>
      <c r="F1773" s="204"/>
      <c r="G1773" s="195"/>
      <c r="H1773" s="195"/>
      <c r="I1773" s="214"/>
      <c r="J1773" s="214"/>
      <c r="K1773" s="195"/>
      <c r="L1773" s="195"/>
      <c r="M1773" s="195"/>
      <c r="N1773" s="216"/>
      <c r="O1773" s="195"/>
      <c r="P1773" s="195"/>
      <c r="Q1773" s="195"/>
      <c r="R1773" s="195"/>
      <c r="S1773" s="201"/>
    </row>
    <row r="1774" spans="1:19" ht="15" hidden="1" x14ac:dyDescent="0.25">
      <c r="A1774" s="172"/>
      <c r="B1774" s="202" t="s">
        <v>3455</v>
      </c>
      <c r="C1774" s="203" t="s">
        <v>3456</v>
      </c>
      <c r="D1774" s="202" t="s">
        <v>2289</v>
      </c>
      <c r="E1774" s="195"/>
      <c r="F1774" s="204"/>
      <c r="G1774" s="195"/>
      <c r="H1774" s="195"/>
      <c r="I1774" s="214"/>
      <c r="J1774" s="214"/>
      <c r="K1774" s="195"/>
      <c r="L1774" s="195"/>
      <c r="M1774" s="195"/>
      <c r="N1774" s="216"/>
      <c r="O1774" s="195"/>
      <c r="P1774" s="195"/>
      <c r="Q1774" s="195"/>
      <c r="R1774" s="195"/>
      <c r="S1774" s="201"/>
    </row>
    <row r="1775" spans="1:19" ht="15" hidden="1" x14ac:dyDescent="0.25">
      <c r="A1775" s="172"/>
      <c r="B1775" s="202" t="s">
        <v>3457</v>
      </c>
      <c r="C1775" s="203" t="s">
        <v>3458</v>
      </c>
      <c r="D1775" s="202" t="s">
        <v>2289</v>
      </c>
      <c r="E1775" s="195"/>
      <c r="F1775" s="204"/>
      <c r="G1775" s="195"/>
      <c r="H1775" s="195"/>
      <c r="I1775" s="214"/>
      <c r="J1775" s="214"/>
      <c r="K1775" s="195"/>
      <c r="L1775" s="195"/>
      <c r="M1775" s="195"/>
      <c r="N1775" s="216"/>
      <c r="O1775" s="195"/>
      <c r="P1775" s="195"/>
      <c r="Q1775" s="195"/>
      <c r="R1775" s="195"/>
      <c r="S1775" s="201"/>
    </row>
    <row r="1776" spans="1:19" ht="15" hidden="1" x14ac:dyDescent="0.25">
      <c r="A1776" s="172"/>
      <c r="B1776" s="202" t="s">
        <v>3459</v>
      </c>
      <c r="C1776" s="203" t="s">
        <v>3460</v>
      </c>
      <c r="D1776" s="202" t="s">
        <v>2289</v>
      </c>
      <c r="E1776" s="195"/>
      <c r="F1776" s="204"/>
      <c r="G1776" s="195"/>
      <c r="H1776" s="195"/>
      <c r="I1776" s="214"/>
      <c r="J1776" s="214"/>
      <c r="K1776" s="195"/>
      <c r="L1776" s="195"/>
      <c r="M1776" s="195"/>
      <c r="N1776" s="216"/>
      <c r="O1776" s="195"/>
      <c r="P1776" s="195"/>
      <c r="Q1776" s="195"/>
      <c r="R1776" s="195"/>
      <c r="S1776" s="201"/>
    </row>
    <row r="1777" spans="1:19" ht="15" hidden="1" x14ac:dyDescent="0.25">
      <c r="A1777" s="172"/>
      <c r="B1777" s="202" t="s">
        <v>3461</v>
      </c>
      <c r="C1777" s="203" t="s">
        <v>3462</v>
      </c>
      <c r="D1777" s="202" t="s">
        <v>2289</v>
      </c>
      <c r="E1777" s="195"/>
      <c r="F1777" s="204"/>
      <c r="G1777" s="195"/>
      <c r="H1777" s="195"/>
      <c r="I1777" s="214"/>
      <c r="J1777" s="214"/>
      <c r="K1777" s="195"/>
      <c r="L1777" s="195"/>
      <c r="M1777" s="195"/>
      <c r="N1777" s="216"/>
      <c r="O1777" s="195"/>
      <c r="P1777" s="195"/>
      <c r="Q1777" s="195"/>
      <c r="R1777" s="195"/>
      <c r="S1777" s="201"/>
    </row>
    <row r="1778" spans="1:19" ht="15" hidden="1" x14ac:dyDescent="0.25">
      <c r="A1778" s="172"/>
      <c r="B1778" s="202" t="s">
        <v>3463</v>
      </c>
      <c r="C1778" s="203" t="s">
        <v>3464</v>
      </c>
      <c r="D1778" s="202" t="s">
        <v>2289</v>
      </c>
      <c r="E1778" s="195"/>
      <c r="F1778" s="204"/>
      <c r="G1778" s="195"/>
      <c r="H1778" s="195"/>
      <c r="I1778" s="214"/>
      <c r="J1778" s="214"/>
      <c r="K1778" s="195"/>
      <c r="L1778" s="195"/>
      <c r="M1778" s="195"/>
      <c r="N1778" s="216"/>
      <c r="O1778" s="195"/>
      <c r="P1778" s="195"/>
      <c r="Q1778" s="195"/>
      <c r="R1778" s="195"/>
      <c r="S1778" s="201"/>
    </row>
    <row r="1779" spans="1:19" ht="15" hidden="1" x14ac:dyDescent="0.25">
      <c r="A1779" s="172"/>
      <c r="B1779" s="202" t="s">
        <v>3465</v>
      </c>
      <c r="C1779" s="203" t="s">
        <v>3466</v>
      </c>
      <c r="D1779" s="202" t="s">
        <v>2289</v>
      </c>
      <c r="E1779" s="195"/>
      <c r="F1779" s="204"/>
      <c r="G1779" s="195"/>
      <c r="H1779" s="195"/>
      <c r="I1779" s="214"/>
      <c r="J1779" s="214"/>
      <c r="K1779" s="195"/>
      <c r="L1779" s="195"/>
      <c r="M1779" s="195"/>
      <c r="N1779" s="216"/>
      <c r="O1779" s="195"/>
      <c r="P1779" s="195"/>
      <c r="Q1779" s="195"/>
      <c r="R1779" s="195"/>
      <c r="S1779" s="201"/>
    </row>
    <row r="1780" spans="1:19" ht="15" hidden="1" x14ac:dyDescent="0.25">
      <c r="A1780" s="172"/>
      <c r="B1780" s="202" t="s">
        <v>3467</v>
      </c>
      <c r="C1780" s="203" t="s">
        <v>3468</v>
      </c>
      <c r="D1780" s="202" t="s">
        <v>2289</v>
      </c>
      <c r="E1780" s="195"/>
      <c r="F1780" s="204"/>
      <c r="G1780" s="195"/>
      <c r="H1780" s="195"/>
      <c r="I1780" s="214"/>
      <c r="J1780" s="214"/>
      <c r="K1780" s="195"/>
      <c r="L1780" s="195"/>
      <c r="M1780" s="195"/>
      <c r="N1780" s="216"/>
      <c r="O1780" s="195"/>
      <c r="P1780" s="195"/>
      <c r="Q1780" s="195"/>
      <c r="R1780" s="195"/>
      <c r="S1780" s="201"/>
    </row>
    <row r="1781" spans="1:19" ht="15" hidden="1" x14ac:dyDescent="0.25">
      <c r="A1781" s="172"/>
      <c r="B1781" s="202" t="s">
        <v>3469</v>
      </c>
      <c r="C1781" s="203" t="s">
        <v>3470</v>
      </c>
      <c r="D1781" s="202" t="s">
        <v>2289</v>
      </c>
      <c r="E1781" s="195"/>
      <c r="F1781" s="204"/>
      <c r="G1781" s="195"/>
      <c r="H1781" s="195"/>
      <c r="I1781" s="214"/>
      <c r="J1781" s="214"/>
      <c r="K1781" s="195"/>
      <c r="L1781" s="195"/>
      <c r="M1781" s="195"/>
      <c r="N1781" s="216"/>
      <c r="O1781" s="195"/>
      <c r="P1781" s="195"/>
      <c r="Q1781" s="195"/>
      <c r="R1781" s="195"/>
      <c r="S1781" s="201"/>
    </row>
    <row r="1782" spans="1:19" ht="15" hidden="1" x14ac:dyDescent="0.25">
      <c r="A1782" s="172"/>
      <c r="B1782" s="202" t="s">
        <v>3471</v>
      </c>
      <c r="C1782" s="203" t="s">
        <v>3472</v>
      </c>
      <c r="D1782" s="202" t="s">
        <v>2289</v>
      </c>
      <c r="E1782" s="195"/>
      <c r="F1782" s="204"/>
      <c r="G1782" s="195"/>
      <c r="H1782" s="195"/>
      <c r="I1782" s="214"/>
      <c r="J1782" s="214"/>
      <c r="K1782" s="195"/>
      <c r="L1782" s="195"/>
      <c r="M1782" s="195"/>
      <c r="N1782" s="216"/>
      <c r="O1782" s="195"/>
      <c r="P1782" s="195"/>
      <c r="Q1782" s="195"/>
      <c r="R1782" s="195"/>
      <c r="S1782" s="201"/>
    </row>
    <row r="1783" spans="1:19" ht="15" hidden="1" x14ac:dyDescent="0.25">
      <c r="A1783" s="172"/>
      <c r="B1783" s="202" t="s">
        <v>3473</v>
      </c>
      <c r="C1783" s="203" t="s">
        <v>3474</v>
      </c>
      <c r="D1783" s="202" t="s">
        <v>2289</v>
      </c>
      <c r="E1783" s="195"/>
      <c r="F1783" s="204"/>
      <c r="G1783" s="195"/>
      <c r="H1783" s="195"/>
      <c r="I1783" s="214"/>
      <c r="J1783" s="214"/>
      <c r="K1783" s="195"/>
      <c r="L1783" s="195"/>
      <c r="M1783" s="195"/>
      <c r="N1783" s="216"/>
      <c r="O1783" s="195"/>
      <c r="P1783" s="195"/>
      <c r="Q1783" s="195"/>
      <c r="R1783" s="195"/>
      <c r="S1783" s="201"/>
    </row>
    <row r="1784" spans="1:19" ht="15" hidden="1" x14ac:dyDescent="0.25">
      <c r="A1784" s="172"/>
      <c r="B1784" s="202" t="s">
        <v>3475</v>
      </c>
      <c r="C1784" s="203" t="s">
        <v>3476</v>
      </c>
      <c r="D1784" s="202" t="s">
        <v>2289</v>
      </c>
      <c r="E1784" s="195"/>
      <c r="F1784" s="204"/>
      <c r="G1784" s="195"/>
      <c r="H1784" s="195"/>
      <c r="I1784" s="214"/>
      <c r="J1784" s="214"/>
      <c r="K1784" s="195"/>
      <c r="L1784" s="195"/>
      <c r="M1784" s="195"/>
      <c r="N1784" s="216"/>
      <c r="O1784" s="195"/>
      <c r="P1784" s="195"/>
      <c r="Q1784" s="195"/>
      <c r="R1784" s="195"/>
      <c r="S1784" s="201"/>
    </row>
    <row r="1785" spans="1:19" ht="15" hidden="1" x14ac:dyDescent="0.25">
      <c r="A1785" s="172"/>
      <c r="B1785" s="202" t="s">
        <v>3477</v>
      </c>
      <c r="C1785" s="203" t="s">
        <v>3478</v>
      </c>
      <c r="D1785" s="202" t="s">
        <v>2289</v>
      </c>
      <c r="E1785" s="195"/>
      <c r="F1785" s="204"/>
      <c r="G1785" s="195"/>
      <c r="H1785" s="195"/>
      <c r="I1785" s="214"/>
      <c r="J1785" s="214"/>
      <c r="K1785" s="195"/>
      <c r="L1785" s="195"/>
      <c r="M1785" s="195"/>
      <c r="N1785" s="216"/>
      <c r="O1785" s="195"/>
      <c r="P1785" s="195"/>
      <c r="Q1785" s="195"/>
      <c r="R1785" s="195"/>
      <c r="S1785" s="201"/>
    </row>
    <row r="1786" spans="1:19" ht="15" hidden="1" x14ac:dyDescent="0.25">
      <c r="A1786" s="172"/>
      <c r="B1786" s="202" t="s">
        <v>3479</v>
      </c>
      <c r="C1786" s="203" t="s">
        <v>3480</v>
      </c>
      <c r="D1786" s="202" t="s">
        <v>2289</v>
      </c>
      <c r="E1786" s="195"/>
      <c r="F1786" s="204"/>
      <c r="G1786" s="195"/>
      <c r="H1786" s="195"/>
      <c r="I1786" s="214"/>
      <c r="J1786" s="214"/>
      <c r="K1786" s="195"/>
      <c r="L1786" s="195"/>
      <c r="M1786" s="195"/>
      <c r="N1786" s="216"/>
      <c r="O1786" s="195"/>
      <c r="P1786" s="195"/>
      <c r="Q1786" s="195"/>
      <c r="R1786" s="195"/>
      <c r="S1786" s="201"/>
    </row>
    <row r="1787" spans="1:19" ht="15" hidden="1" x14ac:dyDescent="0.25">
      <c r="A1787" s="172"/>
      <c r="B1787" s="202" t="s">
        <v>3481</v>
      </c>
      <c r="C1787" s="203" t="s">
        <v>3482</v>
      </c>
      <c r="D1787" s="202" t="s">
        <v>2289</v>
      </c>
      <c r="E1787" s="195"/>
      <c r="F1787" s="204"/>
      <c r="G1787" s="195"/>
      <c r="H1787" s="195"/>
      <c r="I1787" s="214"/>
      <c r="J1787" s="214"/>
      <c r="K1787" s="195"/>
      <c r="L1787" s="195"/>
      <c r="M1787" s="195"/>
      <c r="N1787" s="216"/>
      <c r="O1787" s="195"/>
      <c r="P1787" s="195"/>
      <c r="Q1787" s="195"/>
      <c r="R1787" s="195"/>
      <c r="S1787" s="201"/>
    </row>
    <row r="1788" spans="1:19" ht="15" hidden="1" x14ac:dyDescent="0.25">
      <c r="A1788" s="172"/>
      <c r="B1788" s="202" t="s">
        <v>3483</v>
      </c>
      <c r="C1788" s="203" t="s">
        <v>3484</v>
      </c>
      <c r="D1788" s="202" t="s">
        <v>2289</v>
      </c>
      <c r="E1788" s="195"/>
      <c r="F1788" s="204"/>
      <c r="G1788" s="195"/>
      <c r="H1788" s="195"/>
      <c r="I1788" s="214"/>
      <c r="J1788" s="214"/>
      <c r="K1788" s="195"/>
      <c r="L1788" s="195"/>
      <c r="M1788" s="195"/>
      <c r="N1788" s="216"/>
      <c r="O1788" s="195"/>
      <c r="P1788" s="195"/>
      <c r="Q1788" s="195"/>
      <c r="R1788" s="195"/>
      <c r="S1788" s="201"/>
    </row>
    <row r="1789" spans="1:19" ht="15" hidden="1" x14ac:dyDescent="0.25">
      <c r="A1789" s="172"/>
      <c r="B1789" s="202" t="s">
        <v>3485</v>
      </c>
      <c r="C1789" s="203" t="s">
        <v>3486</v>
      </c>
      <c r="D1789" s="202" t="s">
        <v>2289</v>
      </c>
      <c r="E1789" s="195"/>
      <c r="F1789" s="204"/>
      <c r="G1789" s="195"/>
      <c r="H1789" s="195"/>
      <c r="I1789" s="214"/>
      <c r="J1789" s="214"/>
      <c r="K1789" s="195"/>
      <c r="L1789" s="195"/>
      <c r="M1789" s="195"/>
      <c r="N1789" s="216"/>
      <c r="O1789" s="195"/>
      <c r="P1789" s="195"/>
      <c r="Q1789" s="195"/>
      <c r="R1789" s="195"/>
      <c r="S1789" s="201"/>
    </row>
    <row r="1790" spans="1:19" ht="15" hidden="1" x14ac:dyDescent="0.25">
      <c r="A1790" s="172"/>
      <c r="B1790" s="202" t="s">
        <v>3487</v>
      </c>
      <c r="C1790" s="203" t="s">
        <v>3488</v>
      </c>
      <c r="D1790" s="202" t="s">
        <v>2289</v>
      </c>
      <c r="E1790" s="195"/>
      <c r="F1790" s="204"/>
      <c r="G1790" s="195"/>
      <c r="H1790" s="195"/>
      <c r="I1790" s="214"/>
      <c r="J1790" s="214"/>
      <c r="K1790" s="195"/>
      <c r="L1790" s="195"/>
      <c r="M1790" s="195"/>
      <c r="N1790" s="216"/>
      <c r="O1790" s="195"/>
      <c r="P1790" s="195"/>
      <c r="Q1790" s="195"/>
      <c r="R1790" s="195"/>
      <c r="S1790" s="201"/>
    </row>
    <row r="1791" spans="1:19" ht="15" hidden="1" x14ac:dyDescent="0.25">
      <c r="A1791" s="172"/>
      <c r="B1791" s="202" t="s">
        <v>3489</v>
      </c>
      <c r="C1791" s="203" t="s">
        <v>3490</v>
      </c>
      <c r="D1791" s="202" t="s">
        <v>2289</v>
      </c>
      <c r="E1791" s="195"/>
      <c r="F1791" s="204"/>
      <c r="G1791" s="195"/>
      <c r="H1791" s="195"/>
      <c r="I1791" s="214"/>
      <c r="J1791" s="214"/>
      <c r="K1791" s="195"/>
      <c r="L1791" s="195"/>
      <c r="M1791" s="195"/>
      <c r="N1791" s="216"/>
      <c r="O1791" s="195"/>
      <c r="P1791" s="195"/>
      <c r="Q1791" s="195"/>
      <c r="R1791" s="195"/>
      <c r="S1791" s="201"/>
    </row>
    <row r="1792" spans="1:19" ht="15" hidden="1" x14ac:dyDescent="0.25">
      <c r="A1792" s="172"/>
      <c r="B1792" s="202" t="s">
        <v>3491</v>
      </c>
      <c r="C1792" s="203" t="s">
        <v>3492</v>
      </c>
      <c r="D1792" s="202" t="s">
        <v>2289</v>
      </c>
      <c r="E1792" s="195"/>
      <c r="F1792" s="204"/>
      <c r="G1792" s="195"/>
      <c r="H1792" s="195"/>
      <c r="I1792" s="214"/>
      <c r="J1792" s="214"/>
      <c r="K1792" s="195"/>
      <c r="L1792" s="195"/>
      <c r="M1792" s="195"/>
      <c r="N1792" s="216"/>
      <c r="O1792" s="195"/>
      <c r="P1792" s="195"/>
      <c r="Q1792" s="195"/>
      <c r="R1792" s="195"/>
      <c r="S1792" s="201"/>
    </row>
    <row r="1793" spans="1:19" ht="15" hidden="1" x14ac:dyDescent="0.25">
      <c r="A1793" s="172"/>
      <c r="B1793" s="202" t="s">
        <v>3493</v>
      </c>
      <c r="C1793" s="203" t="s">
        <v>3494</v>
      </c>
      <c r="D1793" s="202" t="s">
        <v>2289</v>
      </c>
      <c r="E1793" s="195"/>
      <c r="F1793" s="204"/>
      <c r="G1793" s="195"/>
      <c r="H1793" s="195"/>
      <c r="I1793" s="214"/>
      <c r="J1793" s="214"/>
      <c r="K1793" s="195"/>
      <c r="L1793" s="195"/>
      <c r="M1793" s="195"/>
      <c r="N1793" s="216"/>
      <c r="O1793" s="195"/>
      <c r="P1793" s="195"/>
      <c r="Q1793" s="195"/>
      <c r="R1793" s="195"/>
      <c r="S1793" s="201"/>
    </row>
    <row r="1794" spans="1:19" ht="15" hidden="1" x14ac:dyDescent="0.25">
      <c r="A1794" s="172"/>
      <c r="B1794" s="202" t="s">
        <v>3495</v>
      </c>
      <c r="C1794" s="203" t="s">
        <v>3496</v>
      </c>
      <c r="D1794" s="202" t="s">
        <v>2289</v>
      </c>
      <c r="E1794" s="195"/>
      <c r="F1794" s="204"/>
      <c r="G1794" s="195"/>
      <c r="H1794" s="195"/>
      <c r="I1794" s="214"/>
      <c r="J1794" s="214"/>
      <c r="K1794" s="195"/>
      <c r="L1794" s="195"/>
      <c r="M1794" s="195"/>
      <c r="N1794" s="216"/>
      <c r="O1794" s="195"/>
      <c r="P1794" s="195"/>
      <c r="Q1794" s="195"/>
      <c r="R1794" s="195"/>
      <c r="S1794" s="201"/>
    </row>
    <row r="1795" spans="1:19" ht="15" hidden="1" x14ac:dyDescent="0.25">
      <c r="A1795" s="172"/>
      <c r="B1795" s="202" t="s">
        <v>3497</v>
      </c>
      <c r="C1795" s="203" t="s">
        <v>3498</v>
      </c>
      <c r="D1795" s="202" t="s">
        <v>2289</v>
      </c>
      <c r="E1795" s="195"/>
      <c r="F1795" s="204"/>
      <c r="G1795" s="195"/>
      <c r="H1795" s="195"/>
      <c r="I1795" s="214"/>
      <c r="J1795" s="214"/>
      <c r="K1795" s="195"/>
      <c r="L1795" s="195"/>
      <c r="M1795" s="195"/>
      <c r="N1795" s="216"/>
      <c r="O1795" s="195"/>
      <c r="P1795" s="195"/>
      <c r="Q1795" s="195"/>
      <c r="R1795" s="195"/>
      <c r="S1795" s="201"/>
    </row>
    <row r="1796" spans="1:19" ht="15" hidden="1" x14ac:dyDescent="0.25">
      <c r="A1796" s="172"/>
      <c r="B1796" s="202" t="s">
        <v>3499</v>
      </c>
      <c r="C1796" s="203" t="s">
        <v>3500</v>
      </c>
      <c r="D1796" s="202" t="s">
        <v>2289</v>
      </c>
      <c r="E1796" s="195"/>
      <c r="F1796" s="204"/>
      <c r="G1796" s="195"/>
      <c r="H1796" s="195"/>
      <c r="I1796" s="214"/>
      <c r="J1796" s="214"/>
      <c r="K1796" s="195"/>
      <c r="L1796" s="195"/>
      <c r="M1796" s="195"/>
      <c r="N1796" s="216"/>
      <c r="O1796" s="195"/>
      <c r="P1796" s="195"/>
      <c r="Q1796" s="195"/>
      <c r="R1796" s="195"/>
      <c r="S1796" s="201"/>
    </row>
    <row r="1797" spans="1:19" ht="15" hidden="1" x14ac:dyDescent="0.25">
      <c r="A1797" s="172"/>
      <c r="B1797" s="202" t="s">
        <v>3501</v>
      </c>
      <c r="C1797" s="203" t="s">
        <v>3502</v>
      </c>
      <c r="D1797" s="202" t="s">
        <v>2289</v>
      </c>
      <c r="E1797" s="195"/>
      <c r="F1797" s="204"/>
      <c r="G1797" s="195"/>
      <c r="H1797" s="195"/>
      <c r="I1797" s="214"/>
      <c r="J1797" s="214"/>
      <c r="K1797" s="195"/>
      <c r="L1797" s="195"/>
      <c r="M1797" s="195"/>
      <c r="N1797" s="216"/>
      <c r="O1797" s="195"/>
      <c r="P1797" s="195"/>
      <c r="Q1797" s="195"/>
      <c r="R1797" s="195"/>
      <c r="S1797" s="201"/>
    </row>
    <row r="1798" spans="1:19" ht="15" hidden="1" x14ac:dyDescent="0.25">
      <c r="A1798" s="172"/>
      <c r="B1798" s="202" t="s">
        <v>3503</v>
      </c>
      <c r="C1798" s="203" t="s">
        <v>3504</v>
      </c>
      <c r="D1798" s="202" t="s">
        <v>2289</v>
      </c>
      <c r="E1798" s="195"/>
      <c r="F1798" s="204"/>
      <c r="G1798" s="195"/>
      <c r="H1798" s="195"/>
      <c r="I1798" s="214"/>
      <c r="J1798" s="214"/>
      <c r="K1798" s="195"/>
      <c r="L1798" s="195"/>
      <c r="M1798" s="195"/>
      <c r="N1798" s="216"/>
      <c r="O1798" s="195"/>
      <c r="P1798" s="195"/>
      <c r="Q1798" s="195"/>
      <c r="R1798" s="195"/>
      <c r="S1798" s="201"/>
    </row>
    <row r="1799" spans="1:19" ht="15" hidden="1" x14ac:dyDescent="0.25">
      <c r="A1799" s="172"/>
      <c r="B1799" s="202" t="s">
        <v>3505</v>
      </c>
      <c r="C1799" s="203" t="s">
        <v>3506</v>
      </c>
      <c r="D1799" s="202" t="s">
        <v>2289</v>
      </c>
      <c r="E1799" s="195"/>
      <c r="F1799" s="204"/>
      <c r="G1799" s="195"/>
      <c r="H1799" s="195"/>
      <c r="I1799" s="214"/>
      <c r="J1799" s="214"/>
      <c r="K1799" s="195"/>
      <c r="L1799" s="195"/>
      <c r="M1799" s="195"/>
      <c r="N1799" s="216"/>
      <c r="O1799" s="195"/>
      <c r="P1799" s="195"/>
      <c r="Q1799" s="195"/>
      <c r="R1799" s="195"/>
      <c r="S1799" s="201"/>
    </row>
    <row r="1800" spans="1:19" ht="15" hidden="1" x14ac:dyDescent="0.25">
      <c r="A1800" s="172"/>
      <c r="B1800" s="202" t="s">
        <v>3507</v>
      </c>
      <c r="C1800" s="203" t="s">
        <v>3508</v>
      </c>
      <c r="D1800" s="202" t="s">
        <v>2289</v>
      </c>
      <c r="E1800" s="195"/>
      <c r="F1800" s="204"/>
      <c r="G1800" s="195"/>
      <c r="H1800" s="195"/>
      <c r="I1800" s="214"/>
      <c r="J1800" s="214"/>
      <c r="K1800" s="195"/>
      <c r="L1800" s="195"/>
      <c r="M1800" s="195"/>
      <c r="N1800" s="216"/>
      <c r="O1800" s="195"/>
      <c r="P1800" s="195"/>
      <c r="Q1800" s="195"/>
      <c r="R1800" s="195"/>
      <c r="S1800" s="201"/>
    </row>
    <row r="1801" spans="1:19" ht="15" hidden="1" x14ac:dyDescent="0.25">
      <c r="A1801" s="172"/>
      <c r="B1801" s="202" t="s">
        <v>3509</v>
      </c>
      <c r="C1801" s="203" t="s">
        <v>3510</v>
      </c>
      <c r="D1801" s="202" t="s">
        <v>2289</v>
      </c>
      <c r="E1801" s="195"/>
      <c r="F1801" s="204"/>
      <c r="G1801" s="195"/>
      <c r="H1801" s="195"/>
      <c r="I1801" s="214"/>
      <c r="J1801" s="214"/>
      <c r="K1801" s="195"/>
      <c r="L1801" s="195"/>
      <c r="M1801" s="195"/>
      <c r="N1801" s="216"/>
      <c r="O1801" s="195"/>
      <c r="P1801" s="195"/>
      <c r="Q1801" s="195"/>
      <c r="R1801" s="195"/>
      <c r="S1801" s="201"/>
    </row>
    <row r="1802" spans="1:19" ht="15" hidden="1" x14ac:dyDescent="0.25">
      <c r="A1802" s="172"/>
      <c r="B1802" s="202" t="s">
        <v>3511</v>
      </c>
      <c r="C1802" s="203" t="s">
        <v>3512</v>
      </c>
      <c r="D1802" s="202" t="s">
        <v>2289</v>
      </c>
      <c r="E1802" s="195"/>
      <c r="F1802" s="204"/>
      <c r="G1802" s="195"/>
      <c r="H1802" s="195"/>
      <c r="I1802" s="214"/>
      <c r="J1802" s="214"/>
      <c r="K1802" s="195"/>
      <c r="L1802" s="195"/>
      <c r="M1802" s="195"/>
      <c r="N1802" s="216"/>
      <c r="O1802" s="195"/>
      <c r="P1802" s="195"/>
      <c r="Q1802" s="195"/>
      <c r="R1802" s="195"/>
      <c r="S1802" s="201"/>
    </row>
    <row r="1803" spans="1:19" ht="15" hidden="1" x14ac:dyDescent="0.25">
      <c r="A1803" s="172"/>
      <c r="B1803" s="202" t="s">
        <v>3513</v>
      </c>
      <c r="C1803" s="203" t="s">
        <v>3514</v>
      </c>
      <c r="D1803" s="202" t="s">
        <v>2289</v>
      </c>
      <c r="E1803" s="195"/>
      <c r="F1803" s="204"/>
      <c r="G1803" s="195"/>
      <c r="H1803" s="195"/>
      <c r="I1803" s="214"/>
      <c r="J1803" s="214"/>
      <c r="K1803" s="195"/>
      <c r="L1803" s="195"/>
      <c r="M1803" s="195"/>
      <c r="N1803" s="216"/>
      <c r="O1803" s="195"/>
      <c r="P1803" s="195"/>
      <c r="Q1803" s="195"/>
      <c r="R1803" s="195"/>
      <c r="S1803" s="201"/>
    </row>
    <row r="1804" spans="1:19" ht="15" hidden="1" x14ac:dyDescent="0.25">
      <c r="A1804" s="172"/>
      <c r="B1804" s="202" t="s">
        <v>3515</v>
      </c>
      <c r="C1804" s="203" t="s">
        <v>3516</v>
      </c>
      <c r="D1804" s="202" t="s">
        <v>2289</v>
      </c>
      <c r="E1804" s="195"/>
      <c r="F1804" s="204"/>
      <c r="G1804" s="195"/>
      <c r="H1804" s="195"/>
      <c r="I1804" s="214"/>
      <c r="J1804" s="214"/>
      <c r="K1804" s="195"/>
      <c r="L1804" s="195"/>
      <c r="M1804" s="195"/>
      <c r="N1804" s="216"/>
      <c r="O1804" s="195"/>
      <c r="P1804" s="195"/>
      <c r="Q1804" s="195"/>
      <c r="R1804" s="195"/>
      <c r="S1804" s="201"/>
    </row>
    <row r="1805" spans="1:19" ht="15" hidden="1" x14ac:dyDescent="0.25">
      <c r="A1805" s="172"/>
      <c r="B1805" s="202" t="s">
        <v>3517</v>
      </c>
      <c r="C1805" s="203" t="s">
        <v>3518</v>
      </c>
      <c r="D1805" s="202" t="s">
        <v>2289</v>
      </c>
      <c r="E1805" s="195"/>
      <c r="F1805" s="204"/>
      <c r="G1805" s="195"/>
      <c r="H1805" s="195"/>
      <c r="I1805" s="214"/>
      <c r="J1805" s="214"/>
      <c r="K1805" s="195"/>
      <c r="L1805" s="195"/>
      <c r="M1805" s="195"/>
      <c r="N1805" s="216"/>
      <c r="O1805" s="195"/>
      <c r="P1805" s="195"/>
      <c r="Q1805" s="195"/>
      <c r="R1805" s="195"/>
      <c r="S1805" s="201"/>
    </row>
    <row r="1806" spans="1:19" ht="15" hidden="1" x14ac:dyDescent="0.25">
      <c r="A1806" s="172"/>
      <c r="B1806" s="202" t="s">
        <v>3519</v>
      </c>
      <c r="C1806" s="203" t="s">
        <v>3520</v>
      </c>
      <c r="D1806" s="202" t="s">
        <v>2289</v>
      </c>
      <c r="E1806" s="195"/>
      <c r="F1806" s="204"/>
      <c r="G1806" s="195"/>
      <c r="H1806" s="195"/>
      <c r="I1806" s="214"/>
      <c r="J1806" s="214"/>
      <c r="K1806" s="195"/>
      <c r="L1806" s="195"/>
      <c r="M1806" s="195"/>
      <c r="N1806" s="216"/>
      <c r="O1806" s="195"/>
      <c r="P1806" s="195"/>
      <c r="Q1806" s="195"/>
      <c r="R1806" s="195"/>
      <c r="S1806" s="201"/>
    </row>
    <row r="1807" spans="1:19" ht="15" hidden="1" x14ac:dyDescent="0.25">
      <c r="A1807" s="172"/>
      <c r="B1807" s="202" t="s">
        <v>3521</v>
      </c>
      <c r="C1807" s="203" t="s">
        <v>3522</v>
      </c>
      <c r="D1807" s="202" t="s">
        <v>2289</v>
      </c>
      <c r="E1807" s="195"/>
      <c r="F1807" s="204"/>
      <c r="G1807" s="195"/>
      <c r="H1807" s="195"/>
      <c r="I1807" s="214"/>
      <c r="J1807" s="214"/>
      <c r="K1807" s="195"/>
      <c r="L1807" s="195"/>
      <c r="M1807" s="195"/>
      <c r="N1807" s="216"/>
      <c r="O1807" s="195"/>
      <c r="P1807" s="195"/>
      <c r="Q1807" s="195"/>
      <c r="R1807" s="195"/>
      <c r="S1807" s="201"/>
    </row>
    <row r="1808" spans="1:19" ht="15" hidden="1" x14ac:dyDescent="0.25">
      <c r="A1808" s="172"/>
      <c r="B1808" s="202" t="s">
        <v>3523</v>
      </c>
      <c r="C1808" s="203" t="s">
        <v>3524</v>
      </c>
      <c r="D1808" s="202" t="s">
        <v>2289</v>
      </c>
      <c r="E1808" s="195"/>
      <c r="F1808" s="204"/>
      <c r="G1808" s="195"/>
      <c r="H1808" s="195"/>
      <c r="I1808" s="214"/>
      <c r="J1808" s="214"/>
      <c r="K1808" s="195"/>
      <c r="L1808" s="195"/>
      <c r="M1808" s="195"/>
      <c r="N1808" s="216"/>
      <c r="O1808" s="195"/>
      <c r="P1808" s="195"/>
      <c r="Q1808" s="195"/>
      <c r="R1808" s="195"/>
      <c r="S1808" s="201"/>
    </row>
    <row r="1809" spans="1:19" ht="15" hidden="1" x14ac:dyDescent="0.25">
      <c r="A1809" s="172"/>
      <c r="B1809" s="202" t="s">
        <v>3525</v>
      </c>
      <c r="C1809" s="203" t="s">
        <v>3526</v>
      </c>
      <c r="D1809" s="202" t="s">
        <v>2289</v>
      </c>
      <c r="E1809" s="195"/>
      <c r="F1809" s="204"/>
      <c r="G1809" s="195"/>
      <c r="H1809" s="195"/>
      <c r="I1809" s="214"/>
      <c r="J1809" s="214"/>
      <c r="K1809" s="195"/>
      <c r="L1809" s="195"/>
      <c r="M1809" s="195"/>
      <c r="N1809" s="216"/>
      <c r="O1809" s="195"/>
      <c r="P1809" s="195"/>
      <c r="Q1809" s="195"/>
      <c r="R1809" s="195"/>
      <c r="S1809" s="201"/>
    </row>
    <row r="1810" spans="1:19" ht="15" hidden="1" x14ac:dyDescent="0.25">
      <c r="A1810" s="172"/>
      <c r="B1810" s="202" t="s">
        <v>3527</v>
      </c>
      <c r="C1810" s="203" t="s">
        <v>3528</v>
      </c>
      <c r="D1810" s="202" t="s">
        <v>2289</v>
      </c>
      <c r="E1810" s="195"/>
      <c r="F1810" s="204"/>
      <c r="G1810" s="195"/>
      <c r="H1810" s="195"/>
      <c r="I1810" s="214"/>
      <c r="J1810" s="214"/>
      <c r="K1810" s="195"/>
      <c r="L1810" s="195"/>
      <c r="M1810" s="195"/>
      <c r="N1810" s="216"/>
      <c r="O1810" s="195"/>
      <c r="P1810" s="195"/>
      <c r="Q1810" s="195"/>
      <c r="R1810" s="195"/>
      <c r="S1810" s="201"/>
    </row>
    <row r="1811" spans="1:19" ht="15" hidden="1" x14ac:dyDescent="0.25">
      <c r="A1811" s="172"/>
      <c r="B1811" s="202" t="s">
        <v>3529</v>
      </c>
      <c r="C1811" s="203" t="s">
        <v>3530</v>
      </c>
      <c r="D1811" s="202" t="s">
        <v>2289</v>
      </c>
      <c r="E1811" s="195"/>
      <c r="F1811" s="204"/>
      <c r="G1811" s="195"/>
      <c r="H1811" s="195"/>
      <c r="I1811" s="214"/>
      <c r="J1811" s="214"/>
      <c r="K1811" s="195"/>
      <c r="L1811" s="195"/>
      <c r="M1811" s="195"/>
      <c r="N1811" s="216"/>
      <c r="O1811" s="195"/>
      <c r="P1811" s="195"/>
      <c r="Q1811" s="195"/>
      <c r="R1811" s="195"/>
      <c r="S1811" s="201"/>
    </row>
    <row r="1812" spans="1:19" ht="15" hidden="1" x14ac:dyDescent="0.25">
      <c r="A1812" s="172"/>
      <c r="B1812" s="202" t="s">
        <v>3531</v>
      </c>
      <c r="C1812" s="203" t="s">
        <v>3532</v>
      </c>
      <c r="D1812" s="202" t="s">
        <v>2289</v>
      </c>
      <c r="E1812" s="195"/>
      <c r="F1812" s="204"/>
      <c r="G1812" s="195"/>
      <c r="H1812" s="195"/>
      <c r="I1812" s="214"/>
      <c r="J1812" s="214"/>
      <c r="K1812" s="195"/>
      <c r="L1812" s="195"/>
      <c r="M1812" s="195"/>
      <c r="N1812" s="216"/>
      <c r="O1812" s="195"/>
      <c r="P1812" s="195"/>
      <c r="Q1812" s="195"/>
      <c r="R1812" s="195"/>
      <c r="S1812" s="201"/>
    </row>
    <row r="1813" spans="1:19" ht="15" hidden="1" x14ac:dyDescent="0.25">
      <c r="A1813" s="172"/>
      <c r="B1813" s="202" t="s">
        <v>3533</v>
      </c>
      <c r="C1813" s="203" t="s">
        <v>3534</v>
      </c>
      <c r="D1813" s="202" t="s">
        <v>2289</v>
      </c>
      <c r="E1813" s="195"/>
      <c r="F1813" s="204"/>
      <c r="G1813" s="195"/>
      <c r="H1813" s="195"/>
      <c r="I1813" s="214"/>
      <c r="J1813" s="214"/>
      <c r="K1813" s="195"/>
      <c r="L1813" s="195"/>
      <c r="M1813" s="195"/>
      <c r="N1813" s="216"/>
      <c r="O1813" s="195"/>
      <c r="P1813" s="195"/>
      <c r="Q1813" s="195"/>
      <c r="R1813" s="195"/>
      <c r="S1813" s="201"/>
    </row>
    <row r="1814" spans="1:19" ht="15" hidden="1" x14ac:dyDescent="0.25">
      <c r="A1814" s="172"/>
      <c r="B1814" s="202" t="s">
        <v>3535</v>
      </c>
      <c r="C1814" s="203" t="s">
        <v>3536</v>
      </c>
      <c r="D1814" s="202" t="s">
        <v>2289</v>
      </c>
      <c r="E1814" s="195"/>
      <c r="F1814" s="204"/>
      <c r="G1814" s="195"/>
      <c r="H1814" s="195"/>
      <c r="I1814" s="214"/>
      <c r="J1814" s="214"/>
      <c r="K1814" s="195"/>
      <c r="L1814" s="195"/>
      <c r="M1814" s="195"/>
      <c r="N1814" s="216"/>
      <c r="O1814" s="195"/>
      <c r="P1814" s="195"/>
      <c r="Q1814" s="195"/>
      <c r="R1814" s="195"/>
      <c r="S1814" s="201"/>
    </row>
    <row r="1815" spans="1:19" ht="15" hidden="1" x14ac:dyDescent="0.25">
      <c r="A1815" s="172"/>
      <c r="B1815" s="202" t="s">
        <v>3537</v>
      </c>
      <c r="C1815" s="203" t="s">
        <v>3538</v>
      </c>
      <c r="D1815" s="202" t="s">
        <v>2289</v>
      </c>
      <c r="E1815" s="195"/>
      <c r="F1815" s="204"/>
      <c r="G1815" s="195"/>
      <c r="H1815" s="195"/>
      <c r="I1815" s="214"/>
      <c r="J1815" s="214"/>
      <c r="K1815" s="195"/>
      <c r="L1815" s="195"/>
      <c r="M1815" s="195"/>
      <c r="N1815" s="216"/>
      <c r="O1815" s="195"/>
      <c r="P1815" s="195"/>
      <c r="Q1815" s="195"/>
      <c r="R1815" s="195"/>
      <c r="S1815" s="201"/>
    </row>
    <row r="1816" spans="1:19" ht="15" hidden="1" x14ac:dyDescent="0.25">
      <c r="A1816" s="172"/>
      <c r="B1816" s="202" t="s">
        <v>3539</v>
      </c>
      <c r="C1816" s="203" t="s">
        <v>3540</v>
      </c>
      <c r="D1816" s="202" t="s">
        <v>2289</v>
      </c>
      <c r="E1816" s="195"/>
      <c r="F1816" s="204"/>
      <c r="G1816" s="195"/>
      <c r="H1816" s="195"/>
      <c r="I1816" s="214"/>
      <c r="J1816" s="214"/>
      <c r="K1816" s="195"/>
      <c r="L1816" s="195"/>
      <c r="M1816" s="195"/>
      <c r="N1816" s="216"/>
      <c r="O1816" s="195"/>
      <c r="P1816" s="195"/>
      <c r="Q1816" s="195"/>
      <c r="R1816" s="195"/>
      <c r="S1816" s="201"/>
    </row>
    <row r="1817" spans="1:19" ht="15" hidden="1" x14ac:dyDescent="0.25">
      <c r="A1817" s="172"/>
      <c r="B1817" s="202" t="s">
        <v>3541</v>
      </c>
      <c r="C1817" s="203" t="s">
        <v>3542</v>
      </c>
      <c r="D1817" s="202" t="s">
        <v>2289</v>
      </c>
      <c r="E1817" s="195"/>
      <c r="F1817" s="204"/>
      <c r="G1817" s="195"/>
      <c r="H1817" s="195"/>
      <c r="I1817" s="214"/>
      <c r="J1817" s="214"/>
      <c r="K1817" s="195"/>
      <c r="L1817" s="195"/>
      <c r="M1817" s="195"/>
      <c r="N1817" s="216"/>
      <c r="O1817" s="195"/>
      <c r="P1817" s="195"/>
      <c r="Q1817" s="195"/>
      <c r="R1817" s="195"/>
      <c r="S1817" s="201"/>
    </row>
    <row r="1818" spans="1:19" ht="15" hidden="1" x14ac:dyDescent="0.25">
      <c r="A1818" s="172"/>
      <c r="B1818" s="202" t="s">
        <v>3543</v>
      </c>
      <c r="C1818" s="203" t="s">
        <v>3544</v>
      </c>
      <c r="D1818" s="202" t="s">
        <v>2289</v>
      </c>
      <c r="E1818" s="195"/>
      <c r="F1818" s="204"/>
      <c r="G1818" s="195"/>
      <c r="H1818" s="195"/>
      <c r="I1818" s="214"/>
      <c r="J1818" s="214"/>
      <c r="K1818" s="195"/>
      <c r="L1818" s="195"/>
      <c r="M1818" s="195"/>
      <c r="N1818" s="216"/>
      <c r="O1818" s="195"/>
      <c r="P1818" s="195"/>
      <c r="Q1818" s="195"/>
      <c r="R1818" s="195"/>
      <c r="S1818" s="201"/>
    </row>
    <row r="1819" spans="1:19" ht="15" hidden="1" x14ac:dyDescent="0.25">
      <c r="A1819" s="172"/>
      <c r="B1819" s="202" t="s">
        <v>3545</v>
      </c>
      <c r="C1819" s="203" t="s">
        <v>3546</v>
      </c>
      <c r="D1819" s="202" t="s">
        <v>2289</v>
      </c>
      <c r="E1819" s="195"/>
      <c r="F1819" s="204"/>
      <c r="G1819" s="195"/>
      <c r="H1819" s="195"/>
      <c r="I1819" s="214"/>
      <c r="J1819" s="214"/>
      <c r="K1819" s="195"/>
      <c r="L1819" s="195"/>
      <c r="M1819" s="195"/>
      <c r="N1819" s="216"/>
      <c r="O1819" s="195"/>
      <c r="P1819" s="195"/>
      <c r="Q1819" s="195"/>
      <c r="R1819" s="195"/>
      <c r="S1819" s="201"/>
    </row>
    <row r="1820" spans="1:19" ht="15" hidden="1" x14ac:dyDescent="0.25">
      <c r="A1820" s="172"/>
      <c r="B1820" s="202" t="s">
        <v>3547</v>
      </c>
      <c r="C1820" s="203" t="s">
        <v>3548</v>
      </c>
      <c r="D1820" s="202" t="s">
        <v>2289</v>
      </c>
      <c r="E1820" s="195"/>
      <c r="F1820" s="204"/>
      <c r="G1820" s="195"/>
      <c r="H1820" s="195"/>
      <c r="I1820" s="214"/>
      <c r="J1820" s="214"/>
      <c r="K1820" s="195"/>
      <c r="L1820" s="195"/>
      <c r="M1820" s="195"/>
      <c r="N1820" s="216"/>
      <c r="O1820" s="195"/>
      <c r="P1820" s="195"/>
      <c r="Q1820" s="195"/>
      <c r="R1820" s="195"/>
      <c r="S1820" s="201"/>
    </row>
    <row r="1821" spans="1:19" ht="15" hidden="1" x14ac:dyDescent="0.25">
      <c r="A1821" s="172"/>
      <c r="B1821" s="202" t="s">
        <v>3549</v>
      </c>
      <c r="C1821" s="203" t="s">
        <v>3550</v>
      </c>
      <c r="D1821" s="202" t="s">
        <v>2289</v>
      </c>
      <c r="E1821" s="195"/>
      <c r="F1821" s="204"/>
      <c r="G1821" s="195"/>
      <c r="H1821" s="195"/>
      <c r="I1821" s="214"/>
      <c r="J1821" s="214"/>
      <c r="K1821" s="195"/>
      <c r="L1821" s="195"/>
      <c r="M1821" s="195"/>
      <c r="N1821" s="216"/>
      <c r="O1821" s="195"/>
      <c r="P1821" s="195"/>
      <c r="Q1821" s="195"/>
      <c r="R1821" s="195"/>
      <c r="S1821" s="201"/>
    </row>
    <row r="1822" spans="1:19" ht="15" hidden="1" x14ac:dyDescent="0.25">
      <c r="A1822" s="172"/>
      <c r="B1822" s="202" t="s">
        <v>3551</v>
      </c>
      <c r="C1822" s="203" t="s">
        <v>3552</v>
      </c>
      <c r="D1822" s="202" t="s">
        <v>2289</v>
      </c>
      <c r="E1822" s="195"/>
      <c r="F1822" s="204"/>
      <c r="G1822" s="195"/>
      <c r="H1822" s="195"/>
      <c r="I1822" s="214"/>
      <c r="J1822" s="214"/>
      <c r="K1822" s="195"/>
      <c r="L1822" s="195"/>
      <c r="M1822" s="195"/>
      <c r="N1822" s="216"/>
      <c r="O1822" s="195"/>
      <c r="P1822" s="195"/>
      <c r="Q1822" s="195"/>
      <c r="R1822" s="195"/>
      <c r="S1822" s="201"/>
    </row>
    <row r="1823" spans="1:19" ht="15" hidden="1" x14ac:dyDescent="0.25">
      <c r="A1823" s="172"/>
      <c r="B1823" s="202" t="s">
        <v>3553</v>
      </c>
      <c r="C1823" s="203" t="s">
        <v>3554</v>
      </c>
      <c r="D1823" s="202" t="s">
        <v>2289</v>
      </c>
      <c r="E1823" s="195"/>
      <c r="F1823" s="204"/>
      <c r="G1823" s="195"/>
      <c r="H1823" s="195"/>
      <c r="I1823" s="214"/>
      <c r="J1823" s="214"/>
      <c r="K1823" s="195"/>
      <c r="L1823" s="195"/>
      <c r="M1823" s="195"/>
      <c r="N1823" s="216"/>
      <c r="O1823" s="195"/>
      <c r="P1823" s="195"/>
      <c r="Q1823" s="195"/>
      <c r="R1823" s="195"/>
      <c r="S1823" s="201"/>
    </row>
    <row r="1824" spans="1:19" ht="15" hidden="1" x14ac:dyDescent="0.25">
      <c r="A1824" s="172"/>
      <c r="B1824" s="202" t="s">
        <v>3555</v>
      </c>
      <c r="C1824" s="203" t="s">
        <v>3556</v>
      </c>
      <c r="D1824" s="202" t="s">
        <v>2289</v>
      </c>
      <c r="E1824" s="195"/>
      <c r="F1824" s="204"/>
      <c r="G1824" s="195"/>
      <c r="H1824" s="195"/>
      <c r="I1824" s="214"/>
      <c r="J1824" s="214"/>
      <c r="K1824" s="195"/>
      <c r="L1824" s="195"/>
      <c r="M1824" s="195"/>
      <c r="N1824" s="216"/>
      <c r="O1824" s="195"/>
      <c r="P1824" s="195"/>
      <c r="Q1824" s="195"/>
      <c r="R1824" s="195"/>
      <c r="S1824" s="201"/>
    </row>
    <row r="1825" spans="1:19" ht="15" hidden="1" x14ac:dyDescent="0.25">
      <c r="A1825" s="172"/>
      <c r="B1825" s="202" t="s">
        <v>3557</v>
      </c>
      <c r="C1825" s="203" t="s">
        <v>3558</v>
      </c>
      <c r="D1825" s="202" t="s">
        <v>2289</v>
      </c>
      <c r="E1825" s="195"/>
      <c r="F1825" s="204"/>
      <c r="G1825" s="195"/>
      <c r="H1825" s="195"/>
      <c r="I1825" s="214"/>
      <c r="J1825" s="214"/>
      <c r="K1825" s="195"/>
      <c r="L1825" s="195"/>
      <c r="M1825" s="195"/>
      <c r="N1825" s="216"/>
      <c r="O1825" s="195"/>
      <c r="P1825" s="195"/>
      <c r="Q1825" s="195"/>
      <c r="R1825" s="195"/>
      <c r="S1825" s="201"/>
    </row>
    <row r="1826" spans="1:19" ht="15" hidden="1" x14ac:dyDescent="0.25">
      <c r="A1826" s="172"/>
      <c r="B1826" s="202" t="s">
        <v>3559</v>
      </c>
      <c r="C1826" s="203" t="s">
        <v>3560</v>
      </c>
      <c r="D1826" s="202" t="s">
        <v>2289</v>
      </c>
      <c r="E1826" s="195"/>
      <c r="F1826" s="204"/>
      <c r="G1826" s="195"/>
      <c r="H1826" s="195"/>
      <c r="I1826" s="214"/>
      <c r="J1826" s="214"/>
      <c r="K1826" s="195"/>
      <c r="L1826" s="195"/>
      <c r="M1826" s="195"/>
      <c r="N1826" s="216"/>
      <c r="O1826" s="195"/>
      <c r="P1826" s="195"/>
      <c r="Q1826" s="195"/>
      <c r="R1826" s="195"/>
      <c r="S1826" s="201"/>
    </row>
    <row r="1827" spans="1:19" ht="15" hidden="1" x14ac:dyDescent="0.25">
      <c r="A1827" s="172"/>
      <c r="B1827" s="202" t="s">
        <v>3561</v>
      </c>
      <c r="C1827" s="203" t="s">
        <v>3562</v>
      </c>
      <c r="D1827" s="202" t="s">
        <v>2289</v>
      </c>
      <c r="E1827" s="195"/>
      <c r="F1827" s="204"/>
      <c r="G1827" s="195"/>
      <c r="H1827" s="195"/>
      <c r="I1827" s="214"/>
      <c r="J1827" s="214"/>
      <c r="K1827" s="195"/>
      <c r="L1827" s="195"/>
      <c r="M1827" s="195"/>
      <c r="N1827" s="216"/>
      <c r="O1827" s="195"/>
      <c r="P1827" s="195"/>
      <c r="Q1827" s="195"/>
      <c r="R1827" s="195"/>
      <c r="S1827" s="201"/>
    </row>
    <row r="1828" spans="1:19" ht="15" hidden="1" x14ac:dyDescent="0.25">
      <c r="A1828" s="172"/>
      <c r="B1828" s="202" t="s">
        <v>3563</v>
      </c>
      <c r="C1828" s="203" t="s">
        <v>3564</v>
      </c>
      <c r="D1828" s="202" t="s">
        <v>2289</v>
      </c>
      <c r="E1828" s="195"/>
      <c r="F1828" s="204"/>
      <c r="G1828" s="195"/>
      <c r="H1828" s="195"/>
      <c r="I1828" s="214"/>
      <c r="J1828" s="214"/>
      <c r="K1828" s="195"/>
      <c r="L1828" s="195"/>
      <c r="M1828" s="195"/>
      <c r="N1828" s="216"/>
      <c r="O1828" s="195"/>
      <c r="P1828" s="195"/>
      <c r="Q1828" s="195"/>
      <c r="R1828" s="195"/>
      <c r="S1828" s="201"/>
    </row>
    <row r="1829" spans="1:19" ht="15" hidden="1" x14ac:dyDescent="0.25">
      <c r="A1829" s="172"/>
      <c r="B1829" s="202" t="s">
        <v>3565</v>
      </c>
      <c r="C1829" s="203" t="s">
        <v>3566</v>
      </c>
      <c r="D1829" s="202" t="s">
        <v>2289</v>
      </c>
      <c r="E1829" s="195"/>
      <c r="F1829" s="204"/>
      <c r="G1829" s="195"/>
      <c r="H1829" s="195"/>
      <c r="I1829" s="214"/>
      <c r="J1829" s="214"/>
      <c r="K1829" s="195"/>
      <c r="L1829" s="195"/>
      <c r="M1829" s="195"/>
      <c r="N1829" s="216"/>
      <c r="O1829" s="195"/>
      <c r="P1829" s="195"/>
      <c r="Q1829" s="195"/>
      <c r="R1829" s="195"/>
      <c r="S1829" s="201"/>
    </row>
    <row r="1830" spans="1:19" ht="15" hidden="1" x14ac:dyDescent="0.25">
      <c r="A1830" s="172"/>
      <c r="B1830" s="202" t="s">
        <v>3567</v>
      </c>
      <c r="C1830" s="203" t="s">
        <v>3568</v>
      </c>
      <c r="D1830" s="202" t="s">
        <v>2289</v>
      </c>
      <c r="E1830" s="195"/>
      <c r="F1830" s="204"/>
      <c r="G1830" s="195"/>
      <c r="H1830" s="195"/>
      <c r="I1830" s="214"/>
      <c r="J1830" s="214"/>
      <c r="K1830" s="195"/>
      <c r="L1830" s="195"/>
      <c r="M1830" s="195"/>
      <c r="N1830" s="216"/>
      <c r="O1830" s="195"/>
      <c r="P1830" s="195"/>
      <c r="Q1830" s="195"/>
      <c r="R1830" s="195"/>
      <c r="S1830" s="201"/>
    </row>
    <row r="1831" spans="1:19" ht="15" hidden="1" x14ac:dyDescent="0.25">
      <c r="A1831" s="172"/>
      <c r="B1831" s="202" t="s">
        <v>3569</v>
      </c>
      <c r="C1831" s="203" t="s">
        <v>3570</v>
      </c>
      <c r="D1831" s="202" t="s">
        <v>2289</v>
      </c>
      <c r="E1831" s="195"/>
      <c r="F1831" s="204"/>
      <c r="G1831" s="195"/>
      <c r="H1831" s="195"/>
      <c r="I1831" s="214"/>
      <c r="J1831" s="214"/>
      <c r="K1831" s="195"/>
      <c r="L1831" s="195"/>
      <c r="M1831" s="195"/>
      <c r="N1831" s="216"/>
      <c r="O1831" s="195"/>
      <c r="P1831" s="195"/>
      <c r="Q1831" s="195"/>
      <c r="R1831" s="195"/>
      <c r="S1831" s="201"/>
    </row>
    <row r="1832" spans="1:19" ht="15" hidden="1" x14ac:dyDescent="0.25">
      <c r="A1832" s="172"/>
      <c r="B1832" s="202" t="s">
        <v>3571</v>
      </c>
      <c r="C1832" s="203" t="s">
        <v>3572</v>
      </c>
      <c r="D1832" s="202" t="s">
        <v>2289</v>
      </c>
      <c r="E1832" s="195"/>
      <c r="F1832" s="204"/>
      <c r="G1832" s="195"/>
      <c r="H1832" s="195"/>
      <c r="I1832" s="214"/>
      <c r="J1832" s="214"/>
      <c r="K1832" s="195"/>
      <c r="L1832" s="195"/>
      <c r="M1832" s="195"/>
      <c r="N1832" s="216"/>
      <c r="O1832" s="195"/>
      <c r="P1832" s="195"/>
      <c r="Q1832" s="195"/>
      <c r="R1832" s="195"/>
      <c r="S1832" s="201"/>
    </row>
    <row r="1833" spans="1:19" ht="15" hidden="1" x14ac:dyDescent="0.25">
      <c r="A1833" s="172"/>
      <c r="B1833" s="202" t="s">
        <v>3573</v>
      </c>
      <c r="C1833" s="203" t="s">
        <v>3574</v>
      </c>
      <c r="D1833" s="202" t="s">
        <v>2289</v>
      </c>
      <c r="E1833" s="195"/>
      <c r="F1833" s="204"/>
      <c r="G1833" s="195"/>
      <c r="H1833" s="195"/>
      <c r="I1833" s="214"/>
      <c r="J1833" s="214"/>
      <c r="K1833" s="195"/>
      <c r="L1833" s="195"/>
      <c r="M1833" s="195"/>
      <c r="N1833" s="216"/>
      <c r="O1833" s="195"/>
      <c r="P1833" s="195"/>
      <c r="Q1833" s="195"/>
      <c r="R1833" s="195"/>
      <c r="S1833" s="201"/>
    </row>
    <row r="1834" spans="1:19" ht="15" hidden="1" x14ac:dyDescent="0.25">
      <c r="A1834" s="172"/>
      <c r="B1834" s="202" t="s">
        <v>3575</v>
      </c>
      <c r="C1834" s="203" t="s">
        <v>3576</v>
      </c>
      <c r="D1834" s="202" t="s">
        <v>2289</v>
      </c>
      <c r="E1834" s="195"/>
      <c r="F1834" s="204"/>
      <c r="G1834" s="195"/>
      <c r="H1834" s="195"/>
      <c r="I1834" s="214"/>
      <c r="J1834" s="214"/>
      <c r="K1834" s="195"/>
      <c r="L1834" s="195"/>
      <c r="M1834" s="195"/>
      <c r="N1834" s="216"/>
      <c r="O1834" s="195"/>
      <c r="P1834" s="195"/>
      <c r="Q1834" s="195"/>
      <c r="R1834" s="195"/>
      <c r="S1834" s="201"/>
    </row>
    <row r="1835" spans="1:19" ht="15" hidden="1" x14ac:dyDescent="0.25">
      <c r="A1835" s="172"/>
      <c r="B1835" s="202" t="s">
        <v>3577</v>
      </c>
      <c r="C1835" s="203" t="s">
        <v>3578</v>
      </c>
      <c r="D1835" s="202" t="s">
        <v>2289</v>
      </c>
      <c r="E1835" s="195"/>
      <c r="F1835" s="204"/>
      <c r="G1835" s="195"/>
      <c r="H1835" s="195"/>
      <c r="I1835" s="214"/>
      <c r="J1835" s="214"/>
      <c r="K1835" s="195"/>
      <c r="L1835" s="195"/>
      <c r="M1835" s="195"/>
      <c r="N1835" s="216"/>
      <c r="O1835" s="195"/>
      <c r="P1835" s="195"/>
      <c r="Q1835" s="195"/>
      <c r="R1835" s="195"/>
      <c r="S1835" s="201"/>
    </row>
    <row r="1836" spans="1:19" ht="15" hidden="1" x14ac:dyDescent="0.25">
      <c r="A1836" s="172"/>
      <c r="B1836" s="202" t="s">
        <v>3579</v>
      </c>
      <c r="C1836" s="203" t="s">
        <v>3580</v>
      </c>
      <c r="D1836" s="202" t="s">
        <v>2289</v>
      </c>
      <c r="E1836" s="195"/>
      <c r="F1836" s="204"/>
      <c r="G1836" s="195"/>
      <c r="H1836" s="195"/>
      <c r="I1836" s="214"/>
      <c r="J1836" s="214"/>
      <c r="K1836" s="195"/>
      <c r="L1836" s="195"/>
      <c r="M1836" s="195"/>
      <c r="N1836" s="216"/>
      <c r="O1836" s="195"/>
      <c r="P1836" s="195"/>
      <c r="Q1836" s="195"/>
      <c r="R1836" s="195"/>
      <c r="S1836" s="201"/>
    </row>
    <row r="1837" spans="1:19" ht="15" hidden="1" x14ac:dyDescent="0.25">
      <c r="A1837" s="172"/>
      <c r="B1837" s="202" t="s">
        <v>3581</v>
      </c>
      <c r="C1837" s="203" t="s">
        <v>3582</v>
      </c>
      <c r="D1837" s="202" t="s">
        <v>2289</v>
      </c>
      <c r="E1837" s="195"/>
      <c r="F1837" s="204"/>
      <c r="G1837" s="195"/>
      <c r="H1837" s="195"/>
      <c r="I1837" s="214"/>
      <c r="J1837" s="214"/>
      <c r="K1837" s="195"/>
      <c r="L1837" s="195"/>
      <c r="M1837" s="195"/>
      <c r="N1837" s="216"/>
      <c r="O1837" s="195"/>
      <c r="P1837" s="195"/>
      <c r="Q1837" s="195"/>
      <c r="R1837" s="195"/>
      <c r="S1837" s="201"/>
    </row>
    <row r="1838" spans="1:19" ht="15" hidden="1" x14ac:dyDescent="0.25">
      <c r="A1838" s="172"/>
      <c r="B1838" s="202" t="s">
        <v>3583</v>
      </c>
      <c r="C1838" s="203" t="s">
        <v>3584</v>
      </c>
      <c r="D1838" s="202" t="s">
        <v>2289</v>
      </c>
      <c r="E1838" s="195"/>
      <c r="F1838" s="204"/>
      <c r="G1838" s="195"/>
      <c r="H1838" s="195"/>
      <c r="I1838" s="214"/>
      <c r="J1838" s="214"/>
      <c r="K1838" s="195"/>
      <c r="L1838" s="195"/>
      <c r="M1838" s="195"/>
      <c r="N1838" s="216"/>
      <c r="O1838" s="195"/>
      <c r="P1838" s="195"/>
      <c r="Q1838" s="195"/>
      <c r="R1838" s="195"/>
      <c r="S1838" s="201"/>
    </row>
    <row r="1839" spans="1:19" ht="15" hidden="1" x14ac:dyDescent="0.25">
      <c r="A1839" s="172"/>
      <c r="B1839" s="202" t="s">
        <v>3585</v>
      </c>
      <c r="C1839" s="203" t="s">
        <v>3586</v>
      </c>
      <c r="D1839" s="202" t="s">
        <v>2289</v>
      </c>
      <c r="E1839" s="195"/>
      <c r="F1839" s="204"/>
      <c r="G1839" s="195"/>
      <c r="H1839" s="195"/>
      <c r="I1839" s="214"/>
      <c r="J1839" s="214"/>
      <c r="K1839" s="195"/>
      <c r="L1839" s="195"/>
      <c r="M1839" s="195"/>
      <c r="N1839" s="216"/>
      <c r="O1839" s="195"/>
      <c r="P1839" s="195"/>
      <c r="Q1839" s="195"/>
      <c r="R1839" s="195"/>
      <c r="S1839" s="201"/>
    </row>
    <row r="1840" spans="1:19" ht="15" hidden="1" x14ac:dyDescent="0.25">
      <c r="A1840" s="172"/>
      <c r="B1840" s="202" t="s">
        <v>3587</v>
      </c>
      <c r="C1840" s="203" t="s">
        <v>3588</v>
      </c>
      <c r="D1840" s="202" t="s">
        <v>2289</v>
      </c>
      <c r="E1840" s="195"/>
      <c r="F1840" s="204"/>
      <c r="G1840" s="195"/>
      <c r="H1840" s="195"/>
      <c r="I1840" s="214"/>
      <c r="J1840" s="214"/>
      <c r="K1840" s="195"/>
      <c r="L1840" s="195"/>
      <c r="M1840" s="195"/>
      <c r="N1840" s="216"/>
      <c r="O1840" s="195"/>
      <c r="P1840" s="195"/>
      <c r="Q1840" s="195"/>
      <c r="R1840" s="195"/>
      <c r="S1840" s="201"/>
    </row>
    <row r="1841" spans="1:19" ht="15" hidden="1" x14ac:dyDescent="0.25">
      <c r="A1841" s="172"/>
      <c r="B1841" s="202" t="s">
        <v>3589</v>
      </c>
      <c r="C1841" s="203" t="s">
        <v>3590</v>
      </c>
      <c r="D1841" s="202" t="s">
        <v>2289</v>
      </c>
      <c r="E1841" s="195"/>
      <c r="F1841" s="204"/>
      <c r="G1841" s="195"/>
      <c r="H1841" s="195"/>
      <c r="I1841" s="214"/>
      <c r="J1841" s="214"/>
      <c r="K1841" s="195"/>
      <c r="L1841" s="195"/>
      <c r="M1841" s="195"/>
      <c r="N1841" s="216"/>
      <c r="O1841" s="195"/>
      <c r="P1841" s="195"/>
      <c r="Q1841" s="195"/>
      <c r="R1841" s="195"/>
      <c r="S1841" s="201"/>
    </row>
    <row r="1842" spans="1:19" ht="15" hidden="1" x14ac:dyDescent="0.25">
      <c r="A1842" s="172"/>
      <c r="B1842" s="202" t="s">
        <v>3591</v>
      </c>
      <c r="C1842" s="203" t="s">
        <v>3592</v>
      </c>
      <c r="D1842" s="202" t="s">
        <v>2289</v>
      </c>
      <c r="E1842" s="195"/>
      <c r="F1842" s="204"/>
      <c r="G1842" s="195"/>
      <c r="H1842" s="195"/>
      <c r="I1842" s="214"/>
      <c r="J1842" s="214"/>
      <c r="K1842" s="195"/>
      <c r="L1842" s="195"/>
      <c r="M1842" s="195"/>
      <c r="N1842" s="216"/>
      <c r="O1842" s="195"/>
      <c r="P1842" s="195"/>
      <c r="Q1842" s="195"/>
      <c r="R1842" s="195"/>
      <c r="S1842" s="201"/>
    </row>
    <row r="1843" spans="1:19" ht="15" hidden="1" x14ac:dyDescent="0.25">
      <c r="A1843" s="172"/>
      <c r="B1843" s="202" t="s">
        <v>3593</v>
      </c>
      <c r="C1843" s="203" t="s">
        <v>3594</v>
      </c>
      <c r="D1843" s="202" t="s">
        <v>2289</v>
      </c>
      <c r="E1843" s="195"/>
      <c r="F1843" s="204"/>
      <c r="G1843" s="195"/>
      <c r="H1843" s="195"/>
      <c r="I1843" s="214"/>
      <c r="J1843" s="214"/>
      <c r="K1843" s="195"/>
      <c r="L1843" s="195"/>
      <c r="M1843" s="195"/>
      <c r="N1843" s="216"/>
      <c r="O1843" s="195"/>
      <c r="P1843" s="195"/>
      <c r="Q1843" s="195"/>
      <c r="R1843" s="195"/>
      <c r="S1843" s="201"/>
    </row>
    <row r="1844" spans="1:19" ht="15" hidden="1" x14ac:dyDescent="0.25">
      <c r="A1844" s="172"/>
      <c r="B1844" s="202" t="s">
        <v>3595</v>
      </c>
      <c r="C1844" s="203" t="s">
        <v>3596</v>
      </c>
      <c r="D1844" s="202" t="s">
        <v>2289</v>
      </c>
      <c r="E1844" s="195"/>
      <c r="F1844" s="204"/>
      <c r="G1844" s="195"/>
      <c r="H1844" s="195"/>
      <c r="I1844" s="214"/>
      <c r="J1844" s="214"/>
      <c r="K1844" s="195"/>
      <c r="L1844" s="195"/>
      <c r="M1844" s="195"/>
      <c r="N1844" s="216"/>
      <c r="O1844" s="195"/>
      <c r="P1844" s="195"/>
      <c r="Q1844" s="195"/>
      <c r="R1844" s="195"/>
      <c r="S1844" s="201"/>
    </row>
    <row r="1845" spans="1:19" ht="15" hidden="1" x14ac:dyDescent="0.25">
      <c r="A1845" s="172"/>
      <c r="B1845" s="202" t="s">
        <v>3597</v>
      </c>
      <c r="C1845" s="203" t="s">
        <v>3598</v>
      </c>
      <c r="D1845" s="202" t="s">
        <v>2289</v>
      </c>
      <c r="E1845" s="195"/>
      <c r="F1845" s="204"/>
      <c r="G1845" s="195"/>
      <c r="H1845" s="195"/>
      <c r="I1845" s="214"/>
      <c r="J1845" s="214"/>
      <c r="K1845" s="195"/>
      <c r="L1845" s="195"/>
      <c r="M1845" s="195"/>
      <c r="N1845" s="216"/>
      <c r="O1845" s="195"/>
      <c r="P1845" s="195"/>
      <c r="Q1845" s="195"/>
      <c r="R1845" s="195"/>
      <c r="S1845" s="201"/>
    </row>
    <row r="1846" spans="1:19" ht="15" hidden="1" x14ac:dyDescent="0.25">
      <c r="A1846" s="172"/>
      <c r="B1846" s="202" t="s">
        <v>3599</v>
      </c>
      <c r="C1846" s="203" t="s">
        <v>3600</v>
      </c>
      <c r="D1846" s="202" t="s">
        <v>2289</v>
      </c>
      <c r="E1846" s="195"/>
      <c r="F1846" s="204"/>
      <c r="G1846" s="195"/>
      <c r="H1846" s="195"/>
      <c r="I1846" s="214"/>
      <c r="J1846" s="214"/>
      <c r="K1846" s="195"/>
      <c r="L1846" s="195"/>
      <c r="M1846" s="195"/>
      <c r="N1846" s="216"/>
      <c r="O1846" s="195"/>
      <c r="P1846" s="195"/>
      <c r="Q1846" s="195"/>
      <c r="R1846" s="195"/>
      <c r="S1846" s="201"/>
    </row>
    <row r="1847" spans="1:19" ht="15" hidden="1" x14ac:dyDescent="0.25">
      <c r="A1847" s="172"/>
      <c r="B1847" s="202" t="s">
        <v>3601</v>
      </c>
      <c r="C1847" s="203" t="s">
        <v>3602</v>
      </c>
      <c r="D1847" s="202" t="s">
        <v>2289</v>
      </c>
      <c r="E1847" s="195"/>
      <c r="F1847" s="204"/>
      <c r="G1847" s="195"/>
      <c r="H1847" s="195"/>
      <c r="I1847" s="214"/>
      <c r="J1847" s="214"/>
      <c r="K1847" s="195"/>
      <c r="L1847" s="195"/>
      <c r="M1847" s="195"/>
      <c r="N1847" s="216"/>
      <c r="O1847" s="195"/>
      <c r="P1847" s="195"/>
      <c r="Q1847" s="195"/>
      <c r="R1847" s="195"/>
      <c r="S1847" s="201"/>
    </row>
    <row r="1848" spans="1:19" ht="15" hidden="1" x14ac:dyDescent="0.25">
      <c r="A1848" s="172"/>
      <c r="B1848" s="202" t="s">
        <v>3603</v>
      </c>
      <c r="C1848" s="203" t="s">
        <v>3604</v>
      </c>
      <c r="D1848" s="202" t="s">
        <v>2289</v>
      </c>
      <c r="E1848" s="195"/>
      <c r="F1848" s="204"/>
      <c r="G1848" s="195"/>
      <c r="H1848" s="195"/>
      <c r="I1848" s="214"/>
      <c r="J1848" s="214"/>
      <c r="K1848" s="195"/>
      <c r="L1848" s="195"/>
      <c r="M1848" s="195"/>
      <c r="N1848" s="216"/>
      <c r="O1848" s="195"/>
      <c r="P1848" s="195"/>
      <c r="Q1848" s="195"/>
      <c r="R1848" s="195"/>
      <c r="S1848" s="201"/>
    </row>
    <row r="1849" spans="1:19" ht="15" hidden="1" x14ac:dyDescent="0.25">
      <c r="A1849" s="172"/>
      <c r="B1849" s="202" t="s">
        <v>3605</v>
      </c>
      <c r="C1849" s="203" t="s">
        <v>3606</v>
      </c>
      <c r="D1849" s="202" t="s">
        <v>2289</v>
      </c>
      <c r="E1849" s="195"/>
      <c r="F1849" s="204"/>
      <c r="G1849" s="195"/>
      <c r="H1849" s="195"/>
      <c r="I1849" s="214"/>
      <c r="J1849" s="214"/>
      <c r="K1849" s="195"/>
      <c r="L1849" s="195"/>
      <c r="M1849" s="195"/>
      <c r="N1849" s="216"/>
      <c r="O1849" s="195"/>
      <c r="P1849" s="195"/>
      <c r="Q1849" s="195"/>
      <c r="R1849" s="195"/>
      <c r="S1849" s="201"/>
    </row>
    <row r="1850" spans="1:19" ht="15" hidden="1" x14ac:dyDescent="0.25">
      <c r="A1850" s="172"/>
      <c r="B1850" s="202" t="s">
        <v>3607</v>
      </c>
      <c r="C1850" s="203" t="s">
        <v>3608</v>
      </c>
      <c r="D1850" s="202" t="s">
        <v>2289</v>
      </c>
      <c r="E1850" s="195"/>
      <c r="F1850" s="204"/>
      <c r="G1850" s="195"/>
      <c r="H1850" s="195"/>
      <c r="I1850" s="214"/>
      <c r="J1850" s="214"/>
      <c r="K1850" s="195"/>
      <c r="L1850" s="195"/>
      <c r="M1850" s="195"/>
      <c r="N1850" s="216"/>
      <c r="O1850" s="195"/>
      <c r="P1850" s="195"/>
      <c r="Q1850" s="195"/>
      <c r="R1850" s="195"/>
      <c r="S1850" s="201"/>
    </row>
    <row r="1851" spans="1:19" ht="15" hidden="1" x14ac:dyDescent="0.25">
      <c r="A1851" s="172"/>
      <c r="B1851" s="202" t="s">
        <v>3609</v>
      </c>
      <c r="C1851" s="203" t="s">
        <v>3610</v>
      </c>
      <c r="D1851" s="202" t="s">
        <v>2289</v>
      </c>
      <c r="E1851" s="195"/>
      <c r="F1851" s="204"/>
      <c r="G1851" s="195"/>
      <c r="H1851" s="195"/>
      <c r="I1851" s="214"/>
      <c r="J1851" s="214"/>
      <c r="K1851" s="195"/>
      <c r="L1851" s="195"/>
      <c r="M1851" s="195"/>
      <c r="N1851" s="216"/>
      <c r="O1851" s="195"/>
      <c r="P1851" s="195"/>
      <c r="Q1851" s="195"/>
      <c r="R1851" s="195"/>
      <c r="S1851" s="201"/>
    </row>
    <row r="1852" spans="1:19" ht="15" hidden="1" x14ac:dyDescent="0.25">
      <c r="A1852" s="172"/>
      <c r="B1852" s="202" t="s">
        <v>3611</v>
      </c>
      <c r="C1852" s="203" t="s">
        <v>3612</v>
      </c>
      <c r="D1852" s="202" t="s">
        <v>2289</v>
      </c>
      <c r="E1852" s="195"/>
      <c r="F1852" s="204"/>
      <c r="G1852" s="195"/>
      <c r="H1852" s="195"/>
      <c r="I1852" s="214"/>
      <c r="J1852" s="214"/>
      <c r="K1852" s="195"/>
      <c r="L1852" s="195"/>
      <c r="M1852" s="195"/>
      <c r="N1852" s="216"/>
      <c r="O1852" s="195"/>
      <c r="P1852" s="195"/>
      <c r="Q1852" s="195"/>
      <c r="R1852" s="195"/>
      <c r="S1852" s="201"/>
    </row>
    <row r="1853" spans="1:19" ht="15" hidden="1" x14ac:dyDescent="0.25">
      <c r="A1853" s="172"/>
      <c r="B1853" s="202" t="s">
        <v>3613</v>
      </c>
      <c r="C1853" s="203" t="s">
        <v>3614</v>
      </c>
      <c r="D1853" s="202" t="s">
        <v>2289</v>
      </c>
      <c r="E1853" s="195"/>
      <c r="F1853" s="204"/>
      <c r="G1853" s="195"/>
      <c r="H1853" s="195"/>
      <c r="I1853" s="214"/>
      <c r="J1853" s="214"/>
      <c r="K1853" s="195"/>
      <c r="L1853" s="195"/>
      <c r="M1853" s="195"/>
      <c r="N1853" s="216"/>
      <c r="O1853" s="195"/>
      <c r="P1853" s="195"/>
      <c r="Q1853" s="195"/>
      <c r="R1853" s="195"/>
      <c r="S1853" s="201"/>
    </row>
    <row r="1854" spans="1:19" ht="15" hidden="1" x14ac:dyDescent="0.25">
      <c r="A1854" s="172"/>
      <c r="B1854" s="202" t="s">
        <v>3615</v>
      </c>
      <c r="C1854" s="203" t="s">
        <v>3616</v>
      </c>
      <c r="D1854" s="202" t="s">
        <v>2289</v>
      </c>
      <c r="E1854" s="195"/>
      <c r="F1854" s="204"/>
      <c r="G1854" s="195"/>
      <c r="H1854" s="195"/>
      <c r="I1854" s="214"/>
      <c r="J1854" s="214"/>
      <c r="K1854" s="195"/>
      <c r="L1854" s="195"/>
      <c r="M1854" s="195"/>
      <c r="N1854" s="216"/>
      <c r="O1854" s="195"/>
      <c r="P1854" s="195"/>
      <c r="Q1854" s="195"/>
      <c r="R1854" s="195"/>
      <c r="S1854" s="201"/>
    </row>
    <row r="1855" spans="1:19" ht="15" hidden="1" x14ac:dyDescent="0.25">
      <c r="A1855" s="172"/>
      <c r="B1855" s="202" t="s">
        <v>3617</v>
      </c>
      <c r="C1855" s="203" t="s">
        <v>3618</v>
      </c>
      <c r="D1855" s="202" t="s">
        <v>2289</v>
      </c>
      <c r="E1855" s="195"/>
      <c r="F1855" s="204"/>
      <c r="G1855" s="195"/>
      <c r="H1855" s="195"/>
      <c r="I1855" s="214"/>
      <c r="J1855" s="214"/>
      <c r="K1855" s="195"/>
      <c r="L1855" s="195"/>
      <c r="M1855" s="195"/>
      <c r="N1855" s="216"/>
      <c r="O1855" s="195"/>
      <c r="P1855" s="195"/>
      <c r="Q1855" s="195"/>
      <c r="R1855" s="195"/>
      <c r="S1855" s="201"/>
    </row>
    <row r="1856" spans="1:19" ht="15" hidden="1" x14ac:dyDescent="0.25">
      <c r="A1856" s="172"/>
      <c r="B1856" s="202" t="s">
        <v>3619</v>
      </c>
      <c r="C1856" s="203" t="s">
        <v>3620</v>
      </c>
      <c r="D1856" s="202" t="s">
        <v>2289</v>
      </c>
      <c r="E1856" s="195"/>
      <c r="F1856" s="204"/>
      <c r="G1856" s="195"/>
      <c r="H1856" s="195"/>
      <c r="I1856" s="214"/>
      <c r="J1856" s="214"/>
      <c r="K1856" s="195"/>
      <c r="L1856" s="195"/>
      <c r="M1856" s="195"/>
      <c r="N1856" s="216"/>
      <c r="O1856" s="195"/>
      <c r="P1856" s="195"/>
      <c r="Q1856" s="195"/>
      <c r="R1856" s="195"/>
      <c r="S1856" s="201"/>
    </row>
    <row r="1857" spans="1:19" ht="15" hidden="1" x14ac:dyDescent="0.25">
      <c r="A1857" s="172"/>
      <c r="B1857" s="202" t="s">
        <v>3621</v>
      </c>
      <c r="C1857" s="203" t="s">
        <v>3622</v>
      </c>
      <c r="D1857" s="202" t="s">
        <v>2289</v>
      </c>
      <c r="E1857" s="195"/>
      <c r="F1857" s="204"/>
      <c r="G1857" s="195"/>
      <c r="H1857" s="195"/>
      <c r="I1857" s="214"/>
      <c r="J1857" s="214"/>
      <c r="K1857" s="195"/>
      <c r="L1857" s="195"/>
      <c r="M1857" s="195"/>
      <c r="N1857" s="216"/>
      <c r="O1857" s="195"/>
      <c r="P1857" s="195"/>
      <c r="Q1857" s="195"/>
      <c r="R1857" s="195"/>
      <c r="S1857" s="201"/>
    </row>
    <row r="1858" spans="1:19" ht="15" hidden="1" x14ac:dyDescent="0.25">
      <c r="A1858" s="172"/>
      <c r="B1858" s="202" t="s">
        <v>3623</v>
      </c>
      <c r="C1858" s="203" t="s">
        <v>3624</v>
      </c>
      <c r="D1858" s="202" t="s">
        <v>2289</v>
      </c>
      <c r="E1858" s="195"/>
      <c r="F1858" s="204"/>
      <c r="G1858" s="195"/>
      <c r="H1858" s="195"/>
      <c r="I1858" s="214"/>
      <c r="J1858" s="214"/>
      <c r="K1858" s="195"/>
      <c r="L1858" s="195"/>
      <c r="M1858" s="195"/>
      <c r="N1858" s="216"/>
      <c r="O1858" s="195"/>
      <c r="P1858" s="195"/>
      <c r="Q1858" s="195"/>
      <c r="R1858" s="195"/>
      <c r="S1858" s="201"/>
    </row>
    <row r="1859" spans="1:19" ht="15" hidden="1" x14ac:dyDescent="0.25">
      <c r="A1859" s="172"/>
      <c r="B1859" s="202" t="s">
        <v>3625</v>
      </c>
      <c r="C1859" s="203" t="s">
        <v>3626</v>
      </c>
      <c r="D1859" s="202" t="s">
        <v>2289</v>
      </c>
      <c r="E1859" s="195"/>
      <c r="F1859" s="204"/>
      <c r="G1859" s="195"/>
      <c r="H1859" s="195"/>
      <c r="I1859" s="214"/>
      <c r="J1859" s="214"/>
      <c r="K1859" s="195"/>
      <c r="L1859" s="195"/>
      <c r="M1859" s="195"/>
      <c r="N1859" s="216"/>
      <c r="O1859" s="195"/>
      <c r="P1859" s="195"/>
      <c r="Q1859" s="195"/>
      <c r="R1859" s="195"/>
      <c r="S1859" s="201"/>
    </row>
    <row r="1860" spans="1:19" ht="15" hidden="1" x14ac:dyDescent="0.25">
      <c r="A1860" s="172"/>
      <c r="B1860" s="202" t="s">
        <v>3627</v>
      </c>
      <c r="C1860" s="203" t="s">
        <v>3628</v>
      </c>
      <c r="D1860" s="202" t="s">
        <v>2289</v>
      </c>
      <c r="E1860" s="195"/>
      <c r="F1860" s="204"/>
      <c r="G1860" s="195"/>
      <c r="H1860" s="195"/>
      <c r="I1860" s="214"/>
      <c r="J1860" s="214"/>
      <c r="K1860" s="195"/>
      <c r="L1860" s="195"/>
      <c r="M1860" s="195"/>
      <c r="N1860" s="216"/>
      <c r="O1860" s="195"/>
      <c r="P1860" s="195"/>
      <c r="Q1860" s="195"/>
      <c r="R1860" s="195"/>
      <c r="S1860" s="201"/>
    </row>
    <row r="1861" spans="1:19" ht="15" hidden="1" x14ac:dyDescent="0.25">
      <c r="A1861" s="172"/>
      <c r="B1861" s="202" t="s">
        <v>3629</v>
      </c>
      <c r="C1861" s="203" t="s">
        <v>3630</v>
      </c>
      <c r="D1861" s="202" t="s">
        <v>2289</v>
      </c>
      <c r="E1861" s="195"/>
      <c r="F1861" s="204"/>
      <c r="G1861" s="195"/>
      <c r="H1861" s="195"/>
      <c r="I1861" s="214"/>
      <c r="J1861" s="214"/>
      <c r="K1861" s="195"/>
      <c r="L1861" s="195"/>
      <c r="M1861" s="195"/>
      <c r="N1861" s="216"/>
      <c r="O1861" s="195"/>
      <c r="P1861" s="195"/>
      <c r="Q1861" s="195"/>
      <c r="R1861" s="195"/>
      <c r="S1861" s="201"/>
    </row>
    <row r="1862" spans="1:19" ht="15" hidden="1" x14ac:dyDescent="0.25">
      <c r="A1862" s="172"/>
      <c r="B1862" s="202" t="s">
        <v>3631</v>
      </c>
      <c r="C1862" s="203" t="s">
        <v>3632</v>
      </c>
      <c r="D1862" s="202" t="s">
        <v>2289</v>
      </c>
      <c r="E1862" s="195"/>
      <c r="F1862" s="204"/>
      <c r="G1862" s="195"/>
      <c r="H1862" s="195"/>
      <c r="I1862" s="214"/>
      <c r="J1862" s="214"/>
      <c r="K1862" s="195"/>
      <c r="L1862" s="195"/>
      <c r="M1862" s="195"/>
      <c r="N1862" s="216"/>
      <c r="O1862" s="195"/>
      <c r="P1862" s="195"/>
      <c r="Q1862" s="195"/>
      <c r="R1862" s="195"/>
      <c r="S1862" s="201"/>
    </row>
    <row r="1863" spans="1:19" ht="15" hidden="1" x14ac:dyDescent="0.25">
      <c r="A1863" s="172"/>
      <c r="B1863" s="202" t="s">
        <v>3633</v>
      </c>
      <c r="C1863" s="203" t="s">
        <v>3634</v>
      </c>
      <c r="D1863" s="202" t="s">
        <v>2289</v>
      </c>
      <c r="E1863" s="195"/>
      <c r="F1863" s="204"/>
      <c r="G1863" s="195"/>
      <c r="H1863" s="195"/>
      <c r="I1863" s="214"/>
      <c r="J1863" s="214"/>
      <c r="K1863" s="195"/>
      <c r="L1863" s="195"/>
      <c r="M1863" s="195"/>
      <c r="N1863" s="216"/>
      <c r="O1863" s="195"/>
      <c r="P1863" s="195"/>
      <c r="Q1863" s="195"/>
      <c r="R1863" s="195"/>
      <c r="S1863" s="201"/>
    </row>
    <row r="1864" spans="1:19" ht="15" hidden="1" x14ac:dyDescent="0.25">
      <c r="A1864" s="172"/>
      <c r="B1864" s="202" t="s">
        <v>3635</v>
      </c>
      <c r="C1864" s="203" t="s">
        <v>3636</v>
      </c>
      <c r="D1864" s="202" t="s">
        <v>2289</v>
      </c>
      <c r="E1864" s="195"/>
      <c r="F1864" s="204"/>
      <c r="G1864" s="195"/>
      <c r="H1864" s="195"/>
      <c r="I1864" s="214"/>
      <c r="J1864" s="214"/>
      <c r="K1864" s="195"/>
      <c r="L1864" s="195"/>
      <c r="M1864" s="195"/>
      <c r="N1864" s="216"/>
      <c r="O1864" s="195"/>
      <c r="P1864" s="195"/>
      <c r="Q1864" s="195"/>
      <c r="R1864" s="195"/>
      <c r="S1864" s="201"/>
    </row>
    <row r="1865" spans="1:19" ht="15" hidden="1" x14ac:dyDescent="0.25">
      <c r="A1865" s="172"/>
      <c r="B1865" s="202" t="s">
        <v>3637</v>
      </c>
      <c r="C1865" s="203" t="s">
        <v>3638</v>
      </c>
      <c r="D1865" s="202" t="s">
        <v>2289</v>
      </c>
      <c r="E1865" s="195"/>
      <c r="F1865" s="204"/>
      <c r="G1865" s="195"/>
      <c r="H1865" s="195"/>
      <c r="I1865" s="214"/>
      <c r="J1865" s="214"/>
      <c r="K1865" s="195"/>
      <c r="L1865" s="195"/>
      <c r="M1865" s="195"/>
      <c r="N1865" s="216"/>
      <c r="O1865" s="195"/>
      <c r="P1865" s="195"/>
      <c r="Q1865" s="195"/>
      <c r="R1865" s="195"/>
      <c r="S1865" s="201"/>
    </row>
    <row r="1866" spans="1:19" ht="15" hidden="1" x14ac:dyDescent="0.25">
      <c r="A1866" s="172"/>
      <c r="B1866" s="202" t="s">
        <v>3639</v>
      </c>
      <c r="C1866" s="203" t="s">
        <v>3640</v>
      </c>
      <c r="D1866" s="202" t="s">
        <v>2289</v>
      </c>
      <c r="E1866" s="195"/>
      <c r="F1866" s="204"/>
      <c r="G1866" s="195"/>
      <c r="H1866" s="195"/>
      <c r="I1866" s="214"/>
      <c r="J1866" s="214"/>
      <c r="K1866" s="195"/>
      <c r="L1866" s="195"/>
      <c r="M1866" s="195"/>
      <c r="N1866" s="216"/>
      <c r="O1866" s="195"/>
      <c r="P1866" s="195"/>
      <c r="Q1866" s="195"/>
      <c r="R1866" s="195"/>
      <c r="S1866" s="201"/>
    </row>
    <row r="1867" spans="1:19" ht="15" hidden="1" x14ac:dyDescent="0.25">
      <c r="A1867" s="172"/>
      <c r="B1867" s="202" t="s">
        <v>3641</v>
      </c>
      <c r="C1867" s="203" t="s">
        <v>3642</v>
      </c>
      <c r="D1867" s="202" t="s">
        <v>2289</v>
      </c>
      <c r="E1867" s="195"/>
      <c r="F1867" s="204"/>
      <c r="G1867" s="195"/>
      <c r="H1867" s="195"/>
      <c r="I1867" s="214"/>
      <c r="J1867" s="214"/>
      <c r="K1867" s="195"/>
      <c r="L1867" s="195"/>
      <c r="M1867" s="195"/>
      <c r="N1867" s="216"/>
      <c r="O1867" s="195"/>
      <c r="P1867" s="195"/>
      <c r="Q1867" s="195"/>
      <c r="R1867" s="195"/>
      <c r="S1867" s="201"/>
    </row>
    <row r="1868" spans="1:19" ht="15" hidden="1" x14ac:dyDescent="0.25">
      <c r="A1868" s="172"/>
      <c r="B1868" s="202" t="s">
        <v>3643</v>
      </c>
      <c r="C1868" s="203" t="s">
        <v>3644</v>
      </c>
      <c r="D1868" s="202" t="s">
        <v>2289</v>
      </c>
      <c r="E1868" s="195"/>
      <c r="F1868" s="204"/>
      <c r="G1868" s="195"/>
      <c r="H1868" s="195"/>
      <c r="I1868" s="214"/>
      <c r="J1868" s="214"/>
      <c r="K1868" s="195"/>
      <c r="L1868" s="195"/>
      <c r="M1868" s="195"/>
      <c r="N1868" s="216"/>
      <c r="O1868" s="195"/>
      <c r="P1868" s="195"/>
      <c r="Q1868" s="195"/>
      <c r="R1868" s="195"/>
      <c r="S1868" s="201"/>
    </row>
    <row r="1869" spans="1:19" ht="15" hidden="1" x14ac:dyDescent="0.25">
      <c r="A1869" s="172"/>
      <c r="B1869" s="202" t="s">
        <v>3645</v>
      </c>
      <c r="C1869" s="203" t="s">
        <v>3646</v>
      </c>
      <c r="D1869" s="202" t="s">
        <v>2289</v>
      </c>
      <c r="E1869" s="195"/>
      <c r="F1869" s="204"/>
      <c r="G1869" s="195"/>
      <c r="H1869" s="195"/>
      <c r="I1869" s="214"/>
      <c r="J1869" s="214"/>
      <c r="K1869" s="195"/>
      <c r="L1869" s="195"/>
      <c r="M1869" s="195"/>
      <c r="N1869" s="216"/>
      <c r="O1869" s="195"/>
      <c r="P1869" s="195"/>
      <c r="Q1869" s="195"/>
      <c r="R1869" s="195"/>
      <c r="S1869" s="201"/>
    </row>
    <row r="1870" spans="1:19" ht="15" hidden="1" x14ac:dyDescent="0.25">
      <c r="A1870" s="172"/>
      <c r="B1870" s="202" t="s">
        <v>3647</v>
      </c>
      <c r="C1870" s="203" t="s">
        <v>3648</v>
      </c>
      <c r="D1870" s="202" t="s">
        <v>2289</v>
      </c>
      <c r="E1870" s="195"/>
      <c r="F1870" s="204"/>
      <c r="G1870" s="195"/>
      <c r="H1870" s="195"/>
      <c r="I1870" s="214"/>
      <c r="J1870" s="214"/>
      <c r="K1870" s="195"/>
      <c r="L1870" s="195"/>
      <c r="M1870" s="195"/>
      <c r="N1870" s="216"/>
      <c r="O1870" s="195"/>
      <c r="P1870" s="195"/>
      <c r="Q1870" s="195"/>
      <c r="R1870" s="195"/>
      <c r="S1870" s="201"/>
    </row>
    <row r="1871" spans="1:19" ht="15" hidden="1" x14ac:dyDescent="0.25">
      <c r="A1871" s="172"/>
      <c r="B1871" s="202" t="s">
        <v>3649</v>
      </c>
      <c r="C1871" s="203" t="s">
        <v>3650</v>
      </c>
      <c r="D1871" s="202" t="s">
        <v>2289</v>
      </c>
      <c r="E1871" s="195"/>
      <c r="F1871" s="204"/>
      <c r="G1871" s="195"/>
      <c r="H1871" s="195"/>
      <c r="I1871" s="214"/>
      <c r="J1871" s="214"/>
      <c r="K1871" s="195"/>
      <c r="L1871" s="195"/>
      <c r="M1871" s="195"/>
      <c r="N1871" s="216"/>
      <c r="O1871" s="195"/>
      <c r="P1871" s="195"/>
      <c r="Q1871" s="195"/>
      <c r="R1871" s="195"/>
      <c r="S1871" s="201"/>
    </row>
    <row r="1872" spans="1:19" ht="15" hidden="1" x14ac:dyDescent="0.25">
      <c r="A1872" s="172"/>
      <c r="B1872" s="202" t="s">
        <v>3651</v>
      </c>
      <c r="C1872" s="203" t="s">
        <v>3652</v>
      </c>
      <c r="D1872" s="202" t="s">
        <v>2289</v>
      </c>
      <c r="E1872" s="195"/>
      <c r="F1872" s="204"/>
      <c r="G1872" s="195"/>
      <c r="H1872" s="195"/>
      <c r="I1872" s="214"/>
      <c r="J1872" s="214"/>
      <c r="K1872" s="195"/>
      <c r="L1872" s="195"/>
      <c r="M1872" s="195"/>
      <c r="N1872" s="216"/>
      <c r="O1872" s="195"/>
      <c r="P1872" s="195"/>
      <c r="Q1872" s="195"/>
      <c r="R1872" s="195"/>
      <c r="S1872" s="201"/>
    </row>
    <row r="1873" spans="1:19" ht="15" hidden="1" x14ac:dyDescent="0.25">
      <c r="A1873" s="172"/>
      <c r="B1873" s="202" t="s">
        <v>3653</v>
      </c>
      <c r="C1873" s="203" t="s">
        <v>3654</v>
      </c>
      <c r="D1873" s="202" t="s">
        <v>2289</v>
      </c>
      <c r="E1873" s="195"/>
      <c r="F1873" s="204"/>
      <c r="G1873" s="195"/>
      <c r="H1873" s="195"/>
      <c r="I1873" s="214"/>
      <c r="J1873" s="214"/>
      <c r="K1873" s="195"/>
      <c r="L1873" s="195"/>
      <c r="M1873" s="195"/>
      <c r="N1873" s="216"/>
      <c r="O1873" s="195"/>
      <c r="P1873" s="195"/>
      <c r="Q1873" s="195"/>
      <c r="R1873" s="195"/>
      <c r="S1873" s="201"/>
    </row>
    <row r="1874" spans="1:19" ht="15" hidden="1" x14ac:dyDescent="0.25">
      <c r="A1874" s="172"/>
      <c r="B1874" s="202" t="s">
        <v>3655</v>
      </c>
      <c r="C1874" s="203" t="s">
        <v>3656</v>
      </c>
      <c r="D1874" s="202" t="s">
        <v>2289</v>
      </c>
      <c r="E1874" s="195"/>
      <c r="F1874" s="204"/>
      <c r="G1874" s="195"/>
      <c r="H1874" s="195"/>
      <c r="I1874" s="214"/>
      <c r="J1874" s="214"/>
      <c r="K1874" s="195"/>
      <c r="L1874" s="195"/>
      <c r="M1874" s="195"/>
      <c r="N1874" s="216"/>
      <c r="O1874" s="195"/>
      <c r="P1874" s="195"/>
      <c r="Q1874" s="195"/>
      <c r="R1874" s="195"/>
      <c r="S1874" s="201"/>
    </row>
    <row r="1875" spans="1:19" ht="15" hidden="1" x14ac:dyDescent="0.25">
      <c r="A1875" s="172"/>
      <c r="B1875" s="202" t="s">
        <v>3657</v>
      </c>
      <c r="C1875" s="203" t="s">
        <v>3658</v>
      </c>
      <c r="D1875" s="202" t="s">
        <v>2289</v>
      </c>
      <c r="E1875" s="195"/>
      <c r="F1875" s="204"/>
      <c r="G1875" s="195"/>
      <c r="H1875" s="195"/>
      <c r="I1875" s="214"/>
      <c r="J1875" s="214"/>
      <c r="K1875" s="195"/>
      <c r="L1875" s="195"/>
      <c r="M1875" s="195"/>
      <c r="N1875" s="216"/>
      <c r="O1875" s="195"/>
      <c r="P1875" s="195"/>
      <c r="Q1875" s="195"/>
      <c r="R1875" s="195"/>
      <c r="S1875" s="201"/>
    </row>
    <row r="1876" spans="1:19" ht="15" hidden="1" x14ac:dyDescent="0.25">
      <c r="A1876" s="172"/>
      <c r="B1876" s="202" t="s">
        <v>3659</v>
      </c>
      <c r="C1876" s="203" t="s">
        <v>3660</v>
      </c>
      <c r="D1876" s="202" t="s">
        <v>2289</v>
      </c>
      <c r="E1876" s="195"/>
      <c r="F1876" s="204"/>
      <c r="G1876" s="195"/>
      <c r="H1876" s="195"/>
      <c r="I1876" s="214"/>
      <c r="J1876" s="214"/>
      <c r="K1876" s="195"/>
      <c r="L1876" s="195"/>
      <c r="M1876" s="195"/>
      <c r="N1876" s="216"/>
      <c r="O1876" s="195"/>
      <c r="P1876" s="195"/>
      <c r="Q1876" s="195"/>
      <c r="R1876" s="195"/>
      <c r="S1876" s="201"/>
    </row>
    <row r="1877" spans="1:19" ht="15" hidden="1" x14ac:dyDescent="0.25">
      <c r="A1877" s="172"/>
      <c r="B1877" s="202" t="s">
        <v>3661</v>
      </c>
      <c r="C1877" s="203" t="s">
        <v>3662</v>
      </c>
      <c r="D1877" s="202" t="s">
        <v>2289</v>
      </c>
      <c r="E1877" s="195"/>
      <c r="F1877" s="204"/>
      <c r="G1877" s="195"/>
      <c r="H1877" s="195"/>
      <c r="I1877" s="214"/>
      <c r="J1877" s="214"/>
      <c r="K1877" s="195"/>
      <c r="L1877" s="195"/>
      <c r="M1877" s="195"/>
      <c r="N1877" s="216"/>
      <c r="O1877" s="195"/>
      <c r="P1877" s="195"/>
      <c r="Q1877" s="195"/>
      <c r="R1877" s="195"/>
      <c r="S1877" s="201"/>
    </row>
    <row r="1878" spans="1:19" ht="15" hidden="1" x14ac:dyDescent="0.25">
      <c r="A1878" s="172"/>
      <c r="B1878" s="202" t="s">
        <v>3663</v>
      </c>
      <c r="C1878" s="203" t="s">
        <v>3664</v>
      </c>
      <c r="D1878" s="202" t="s">
        <v>2289</v>
      </c>
      <c r="E1878" s="195"/>
      <c r="F1878" s="204"/>
      <c r="G1878" s="195"/>
      <c r="H1878" s="195"/>
      <c r="I1878" s="214"/>
      <c r="J1878" s="214"/>
      <c r="K1878" s="195"/>
      <c r="L1878" s="195"/>
      <c r="M1878" s="195"/>
      <c r="N1878" s="216"/>
      <c r="O1878" s="195"/>
      <c r="P1878" s="195"/>
      <c r="Q1878" s="195"/>
      <c r="R1878" s="195"/>
      <c r="S1878" s="201"/>
    </row>
    <row r="1879" spans="1:19" ht="15" hidden="1" x14ac:dyDescent="0.25">
      <c r="A1879" s="172"/>
      <c r="B1879" s="202" t="s">
        <v>3665</v>
      </c>
      <c r="C1879" s="203" t="s">
        <v>3666</v>
      </c>
      <c r="D1879" s="202" t="s">
        <v>2289</v>
      </c>
      <c r="E1879" s="195"/>
      <c r="F1879" s="204"/>
      <c r="G1879" s="195"/>
      <c r="H1879" s="195"/>
      <c r="I1879" s="214"/>
      <c r="J1879" s="214"/>
      <c r="K1879" s="195"/>
      <c r="L1879" s="195"/>
      <c r="M1879" s="195"/>
      <c r="N1879" s="216"/>
      <c r="O1879" s="195"/>
      <c r="P1879" s="195"/>
      <c r="Q1879" s="195"/>
      <c r="R1879" s="195"/>
      <c r="S1879" s="201"/>
    </row>
    <row r="1880" spans="1:19" ht="15" hidden="1" x14ac:dyDescent="0.25">
      <c r="A1880" s="172"/>
      <c r="B1880" s="202" t="s">
        <v>3667</v>
      </c>
      <c r="C1880" s="203" t="s">
        <v>3668</v>
      </c>
      <c r="D1880" s="202" t="s">
        <v>2289</v>
      </c>
      <c r="E1880" s="195"/>
      <c r="F1880" s="204"/>
      <c r="G1880" s="195"/>
      <c r="H1880" s="195"/>
      <c r="I1880" s="214"/>
      <c r="J1880" s="214"/>
      <c r="K1880" s="195"/>
      <c r="L1880" s="195"/>
      <c r="M1880" s="195"/>
      <c r="N1880" s="216"/>
      <c r="O1880" s="195"/>
      <c r="P1880" s="195"/>
      <c r="Q1880" s="195"/>
      <c r="R1880" s="195"/>
      <c r="S1880" s="201"/>
    </row>
    <row r="1881" spans="1:19" ht="15" hidden="1" x14ac:dyDescent="0.25">
      <c r="A1881" s="172"/>
      <c r="B1881" s="202" t="s">
        <v>3669</v>
      </c>
      <c r="C1881" s="203" t="s">
        <v>3670</v>
      </c>
      <c r="D1881" s="202" t="s">
        <v>2289</v>
      </c>
      <c r="E1881" s="195"/>
      <c r="F1881" s="204"/>
      <c r="G1881" s="195"/>
      <c r="H1881" s="195"/>
      <c r="I1881" s="214"/>
      <c r="J1881" s="214"/>
      <c r="K1881" s="195"/>
      <c r="L1881" s="195"/>
      <c r="M1881" s="195"/>
      <c r="N1881" s="216"/>
      <c r="O1881" s="195"/>
      <c r="P1881" s="195"/>
      <c r="Q1881" s="195"/>
      <c r="R1881" s="195"/>
      <c r="S1881" s="201"/>
    </row>
    <row r="1882" spans="1:19" ht="15" hidden="1" x14ac:dyDescent="0.25">
      <c r="A1882" s="172"/>
      <c r="B1882" s="202" t="s">
        <v>3671</v>
      </c>
      <c r="C1882" s="203" t="s">
        <v>3672</v>
      </c>
      <c r="D1882" s="202" t="s">
        <v>2289</v>
      </c>
      <c r="E1882" s="195"/>
      <c r="F1882" s="204"/>
      <c r="G1882" s="195"/>
      <c r="H1882" s="195"/>
      <c r="I1882" s="214"/>
      <c r="J1882" s="214"/>
      <c r="K1882" s="195"/>
      <c r="L1882" s="195"/>
      <c r="M1882" s="195"/>
      <c r="N1882" s="216"/>
      <c r="O1882" s="195"/>
      <c r="P1882" s="195"/>
      <c r="Q1882" s="195"/>
      <c r="R1882" s="195"/>
      <c r="S1882" s="201"/>
    </row>
    <row r="1883" spans="1:19" ht="15" hidden="1" x14ac:dyDescent="0.25">
      <c r="A1883" s="172"/>
      <c r="B1883" s="202" t="s">
        <v>3673</v>
      </c>
      <c r="C1883" s="203" t="s">
        <v>3674</v>
      </c>
      <c r="D1883" s="202" t="s">
        <v>2289</v>
      </c>
      <c r="E1883" s="195"/>
      <c r="F1883" s="204"/>
      <c r="G1883" s="195"/>
      <c r="H1883" s="195"/>
      <c r="I1883" s="214"/>
      <c r="J1883" s="214"/>
      <c r="K1883" s="195"/>
      <c r="L1883" s="195"/>
      <c r="M1883" s="195"/>
      <c r="N1883" s="216"/>
      <c r="O1883" s="195"/>
      <c r="P1883" s="195"/>
      <c r="Q1883" s="195"/>
      <c r="R1883" s="195"/>
      <c r="S1883" s="201"/>
    </row>
    <row r="1884" spans="1:19" ht="15" hidden="1" x14ac:dyDescent="0.25">
      <c r="A1884" s="172"/>
      <c r="B1884" s="202" t="s">
        <v>3675</v>
      </c>
      <c r="C1884" s="203" t="s">
        <v>3676</v>
      </c>
      <c r="D1884" s="202" t="s">
        <v>2289</v>
      </c>
      <c r="E1884" s="195"/>
      <c r="F1884" s="204"/>
      <c r="G1884" s="195"/>
      <c r="H1884" s="195"/>
      <c r="I1884" s="214"/>
      <c r="J1884" s="214"/>
      <c r="K1884" s="195"/>
      <c r="L1884" s="195"/>
      <c r="M1884" s="195"/>
      <c r="N1884" s="216"/>
      <c r="O1884" s="195"/>
      <c r="P1884" s="195"/>
      <c r="Q1884" s="195"/>
      <c r="R1884" s="195"/>
      <c r="S1884" s="201"/>
    </row>
    <row r="1885" spans="1:19" ht="15" hidden="1" x14ac:dyDescent="0.25">
      <c r="A1885" s="172"/>
      <c r="B1885" s="202" t="s">
        <v>3677</v>
      </c>
      <c r="C1885" s="203" t="s">
        <v>3678</v>
      </c>
      <c r="D1885" s="202" t="s">
        <v>2289</v>
      </c>
      <c r="E1885" s="195"/>
      <c r="F1885" s="204"/>
      <c r="G1885" s="195"/>
      <c r="H1885" s="195"/>
      <c r="I1885" s="214"/>
      <c r="J1885" s="214"/>
      <c r="K1885" s="195"/>
      <c r="L1885" s="195"/>
      <c r="M1885" s="195"/>
      <c r="N1885" s="216"/>
      <c r="O1885" s="195"/>
      <c r="P1885" s="195"/>
      <c r="Q1885" s="195"/>
      <c r="R1885" s="195"/>
      <c r="S1885" s="201"/>
    </row>
    <row r="1886" spans="1:19" ht="15" hidden="1" x14ac:dyDescent="0.25">
      <c r="A1886" s="172"/>
      <c r="B1886" s="202" t="s">
        <v>3679</v>
      </c>
      <c r="C1886" s="203" t="s">
        <v>3680</v>
      </c>
      <c r="D1886" s="202" t="s">
        <v>2289</v>
      </c>
      <c r="E1886" s="195"/>
      <c r="F1886" s="204"/>
      <c r="G1886" s="195"/>
      <c r="H1886" s="195"/>
      <c r="I1886" s="214"/>
      <c r="J1886" s="214"/>
      <c r="K1886" s="195"/>
      <c r="L1886" s="195"/>
      <c r="M1886" s="195"/>
      <c r="N1886" s="216"/>
      <c r="O1886" s="195"/>
      <c r="P1886" s="195"/>
      <c r="Q1886" s="195"/>
      <c r="R1886" s="195"/>
      <c r="S1886" s="201"/>
    </row>
    <row r="1887" spans="1:19" ht="15" hidden="1" x14ac:dyDescent="0.25">
      <c r="A1887" s="172"/>
      <c r="B1887" s="202" t="s">
        <v>3681</v>
      </c>
      <c r="C1887" s="203" t="s">
        <v>3682</v>
      </c>
      <c r="D1887" s="202" t="s">
        <v>2289</v>
      </c>
      <c r="E1887" s="195"/>
      <c r="F1887" s="204"/>
      <c r="G1887" s="195"/>
      <c r="H1887" s="195"/>
      <c r="I1887" s="214"/>
      <c r="J1887" s="214"/>
      <c r="K1887" s="195"/>
      <c r="L1887" s="195"/>
      <c r="M1887" s="195"/>
      <c r="N1887" s="216"/>
      <c r="O1887" s="195"/>
      <c r="P1887" s="195"/>
      <c r="Q1887" s="195"/>
      <c r="R1887" s="195"/>
      <c r="S1887" s="201"/>
    </row>
    <row r="1888" spans="1:19" ht="15" hidden="1" x14ac:dyDescent="0.25">
      <c r="A1888" s="172"/>
      <c r="B1888" s="202" t="s">
        <v>3683</v>
      </c>
      <c r="C1888" s="203" t="s">
        <v>3684</v>
      </c>
      <c r="D1888" s="202" t="s">
        <v>2289</v>
      </c>
      <c r="E1888" s="195"/>
      <c r="F1888" s="204"/>
      <c r="G1888" s="195"/>
      <c r="H1888" s="195"/>
      <c r="I1888" s="214"/>
      <c r="J1888" s="214"/>
      <c r="K1888" s="195"/>
      <c r="L1888" s="195"/>
      <c r="M1888" s="195"/>
      <c r="N1888" s="216"/>
      <c r="O1888" s="195"/>
      <c r="P1888" s="195"/>
      <c r="Q1888" s="195"/>
      <c r="R1888" s="195"/>
      <c r="S1888" s="201"/>
    </row>
    <row r="1889" spans="1:19" ht="15" hidden="1" x14ac:dyDescent="0.25">
      <c r="A1889" s="172"/>
      <c r="B1889" s="202" t="s">
        <v>3685</v>
      </c>
      <c r="C1889" s="203" t="s">
        <v>3686</v>
      </c>
      <c r="D1889" s="202" t="s">
        <v>2289</v>
      </c>
      <c r="E1889" s="195"/>
      <c r="F1889" s="204"/>
      <c r="G1889" s="195"/>
      <c r="H1889" s="195"/>
      <c r="I1889" s="214"/>
      <c r="J1889" s="214"/>
      <c r="K1889" s="195"/>
      <c r="L1889" s="195"/>
      <c r="M1889" s="195"/>
      <c r="N1889" s="216"/>
      <c r="O1889" s="195"/>
      <c r="P1889" s="195"/>
      <c r="Q1889" s="195"/>
      <c r="R1889" s="195"/>
      <c r="S1889" s="201"/>
    </row>
    <row r="1890" spans="1:19" ht="15" hidden="1" x14ac:dyDescent="0.25">
      <c r="A1890" s="172"/>
      <c r="B1890" s="202" t="s">
        <v>3687</v>
      </c>
      <c r="C1890" s="203" t="s">
        <v>3688</v>
      </c>
      <c r="D1890" s="202" t="s">
        <v>2289</v>
      </c>
      <c r="E1890" s="195"/>
      <c r="F1890" s="204"/>
      <c r="G1890" s="195"/>
      <c r="H1890" s="195"/>
      <c r="I1890" s="214"/>
      <c r="J1890" s="214"/>
      <c r="K1890" s="195"/>
      <c r="L1890" s="195"/>
      <c r="M1890" s="195"/>
      <c r="N1890" s="216"/>
      <c r="O1890" s="195"/>
      <c r="P1890" s="195"/>
      <c r="Q1890" s="195"/>
      <c r="R1890" s="195"/>
      <c r="S1890" s="201"/>
    </row>
    <row r="1891" spans="1:19" ht="15" hidden="1" x14ac:dyDescent="0.25">
      <c r="A1891" s="172"/>
      <c r="B1891" s="202" t="s">
        <v>3689</v>
      </c>
      <c r="C1891" s="203" t="s">
        <v>3690</v>
      </c>
      <c r="D1891" s="202" t="s">
        <v>2289</v>
      </c>
      <c r="E1891" s="195"/>
      <c r="F1891" s="204"/>
      <c r="G1891" s="195"/>
      <c r="H1891" s="195"/>
      <c r="I1891" s="214"/>
      <c r="J1891" s="214"/>
      <c r="K1891" s="195"/>
      <c r="L1891" s="195"/>
      <c r="M1891" s="195"/>
      <c r="N1891" s="216"/>
      <c r="O1891" s="195"/>
      <c r="P1891" s="195"/>
      <c r="Q1891" s="195"/>
      <c r="R1891" s="195"/>
      <c r="S1891" s="201"/>
    </row>
    <row r="1892" spans="1:19" ht="15" hidden="1" x14ac:dyDescent="0.25">
      <c r="A1892" s="172"/>
      <c r="B1892" s="202" t="s">
        <v>3691</v>
      </c>
      <c r="C1892" s="203" t="s">
        <v>3692</v>
      </c>
      <c r="D1892" s="202" t="s">
        <v>2289</v>
      </c>
      <c r="E1892" s="195"/>
      <c r="F1892" s="204"/>
      <c r="G1892" s="195"/>
      <c r="H1892" s="195"/>
      <c r="I1892" s="214"/>
      <c r="J1892" s="214"/>
      <c r="K1892" s="195"/>
      <c r="L1892" s="195"/>
      <c r="M1892" s="195"/>
      <c r="N1892" s="216"/>
      <c r="O1892" s="195"/>
      <c r="P1892" s="195"/>
      <c r="Q1892" s="195"/>
      <c r="R1892" s="195"/>
      <c r="S1892" s="201"/>
    </row>
    <row r="1893" spans="1:19" ht="15" hidden="1" x14ac:dyDescent="0.25">
      <c r="A1893" s="172"/>
      <c r="B1893" s="202" t="s">
        <v>3693</v>
      </c>
      <c r="C1893" s="203" t="s">
        <v>3694</v>
      </c>
      <c r="D1893" s="202" t="s">
        <v>2289</v>
      </c>
      <c r="E1893" s="195"/>
      <c r="F1893" s="204"/>
      <c r="G1893" s="195"/>
      <c r="H1893" s="195"/>
      <c r="I1893" s="214"/>
      <c r="J1893" s="214"/>
      <c r="K1893" s="195"/>
      <c r="L1893" s="195"/>
      <c r="M1893" s="195"/>
      <c r="N1893" s="216"/>
      <c r="O1893" s="195"/>
      <c r="P1893" s="195"/>
      <c r="Q1893" s="195"/>
      <c r="R1893" s="195"/>
      <c r="S1893" s="201"/>
    </row>
    <row r="1894" spans="1:19" ht="15" hidden="1" x14ac:dyDescent="0.25">
      <c r="A1894" s="172"/>
      <c r="B1894" s="202" t="s">
        <v>3695</v>
      </c>
      <c r="C1894" s="203" t="s">
        <v>3696</v>
      </c>
      <c r="D1894" s="202" t="s">
        <v>2289</v>
      </c>
      <c r="E1894" s="195"/>
      <c r="F1894" s="204"/>
      <c r="G1894" s="195"/>
      <c r="H1894" s="195"/>
      <c r="I1894" s="214"/>
      <c r="J1894" s="214"/>
      <c r="K1894" s="195"/>
      <c r="L1894" s="195"/>
      <c r="M1894" s="195"/>
      <c r="N1894" s="216"/>
      <c r="O1894" s="195"/>
      <c r="P1894" s="195"/>
      <c r="Q1894" s="195"/>
      <c r="R1894" s="195"/>
      <c r="S1894" s="201"/>
    </row>
    <row r="1895" spans="1:19" ht="15" hidden="1" x14ac:dyDescent="0.25">
      <c r="A1895" s="172"/>
      <c r="B1895" s="202" t="s">
        <v>3697</v>
      </c>
      <c r="C1895" s="203" t="s">
        <v>3698</v>
      </c>
      <c r="D1895" s="202" t="s">
        <v>2289</v>
      </c>
      <c r="E1895" s="195"/>
      <c r="F1895" s="204"/>
      <c r="G1895" s="195"/>
      <c r="H1895" s="195"/>
      <c r="I1895" s="214"/>
      <c r="J1895" s="214"/>
      <c r="K1895" s="195"/>
      <c r="L1895" s="195"/>
      <c r="M1895" s="195"/>
      <c r="N1895" s="216"/>
      <c r="O1895" s="195"/>
      <c r="P1895" s="195"/>
      <c r="Q1895" s="195"/>
      <c r="R1895" s="195"/>
      <c r="S1895" s="201"/>
    </row>
    <row r="1896" spans="1:19" ht="15" hidden="1" x14ac:dyDescent="0.25">
      <c r="A1896" s="172"/>
      <c r="B1896" s="202" t="s">
        <v>3699</v>
      </c>
      <c r="C1896" s="203" t="s">
        <v>3700</v>
      </c>
      <c r="D1896" s="202" t="s">
        <v>2289</v>
      </c>
      <c r="E1896" s="195"/>
      <c r="F1896" s="204"/>
      <c r="G1896" s="195"/>
      <c r="H1896" s="195"/>
      <c r="I1896" s="214"/>
      <c r="J1896" s="214"/>
      <c r="K1896" s="195"/>
      <c r="L1896" s="195"/>
      <c r="M1896" s="195"/>
      <c r="N1896" s="216"/>
      <c r="O1896" s="195"/>
      <c r="P1896" s="195"/>
      <c r="Q1896" s="195"/>
      <c r="R1896" s="195"/>
      <c r="S1896" s="201"/>
    </row>
    <row r="1897" spans="1:19" ht="15" hidden="1" x14ac:dyDescent="0.25">
      <c r="A1897" s="172"/>
      <c r="B1897" s="202" t="s">
        <v>3701</v>
      </c>
      <c r="C1897" s="203" t="s">
        <v>3702</v>
      </c>
      <c r="D1897" s="202" t="s">
        <v>2289</v>
      </c>
      <c r="E1897" s="195"/>
      <c r="F1897" s="204"/>
      <c r="G1897" s="195"/>
      <c r="H1897" s="195"/>
      <c r="I1897" s="214"/>
      <c r="J1897" s="214"/>
      <c r="K1897" s="195"/>
      <c r="L1897" s="195"/>
      <c r="M1897" s="195"/>
      <c r="N1897" s="216"/>
      <c r="O1897" s="195"/>
      <c r="P1897" s="195"/>
      <c r="Q1897" s="195"/>
      <c r="R1897" s="195"/>
      <c r="S1897" s="201"/>
    </row>
    <row r="1898" spans="1:19" ht="15" hidden="1" x14ac:dyDescent="0.25">
      <c r="A1898" s="172"/>
      <c r="B1898" s="202" t="s">
        <v>3703</v>
      </c>
      <c r="C1898" s="203" t="s">
        <v>3704</v>
      </c>
      <c r="D1898" s="202" t="s">
        <v>2289</v>
      </c>
      <c r="E1898" s="195"/>
      <c r="F1898" s="204"/>
      <c r="G1898" s="195"/>
      <c r="H1898" s="195"/>
      <c r="I1898" s="214"/>
      <c r="J1898" s="214"/>
      <c r="K1898" s="195"/>
      <c r="L1898" s="195"/>
      <c r="M1898" s="195"/>
      <c r="N1898" s="216"/>
      <c r="O1898" s="195"/>
      <c r="P1898" s="195"/>
      <c r="Q1898" s="195"/>
      <c r="R1898" s="195"/>
      <c r="S1898" s="201"/>
    </row>
    <row r="1899" spans="1:19" ht="15" hidden="1" x14ac:dyDescent="0.25">
      <c r="A1899" s="172"/>
      <c r="B1899" s="202" t="s">
        <v>3705</v>
      </c>
      <c r="C1899" s="203" t="s">
        <v>3706</v>
      </c>
      <c r="D1899" s="202" t="s">
        <v>2289</v>
      </c>
      <c r="E1899" s="195"/>
      <c r="F1899" s="204"/>
      <c r="G1899" s="195"/>
      <c r="H1899" s="195"/>
      <c r="I1899" s="214"/>
      <c r="J1899" s="214"/>
      <c r="K1899" s="195"/>
      <c r="L1899" s="195"/>
      <c r="M1899" s="195"/>
      <c r="N1899" s="216"/>
      <c r="O1899" s="195"/>
      <c r="P1899" s="195"/>
      <c r="Q1899" s="195"/>
      <c r="R1899" s="195"/>
      <c r="S1899" s="201"/>
    </row>
    <row r="1900" spans="1:19" ht="15" hidden="1" x14ac:dyDescent="0.25">
      <c r="A1900" s="172"/>
      <c r="B1900" s="202" t="s">
        <v>3707</v>
      </c>
      <c r="C1900" s="203" t="s">
        <v>3708</v>
      </c>
      <c r="D1900" s="202" t="s">
        <v>2289</v>
      </c>
      <c r="E1900" s="195"/>
      <c r="F1900" s="204"/>
      <c r="G1900" s="195"/>
      <c r="H1900" s="195"/>
      <c r="I1900" s="214"/>
      <c r="J1900" s="214"/>
      <c r="K1900" s="195"/>
      <c r="L1900" s="195"/>
      <c r="M1900" s="195"/>
      <c r="N1900" s="216"/>
      <c r="O1900" s="195"/>
      <c r="P1900" s="195"/>
      <c r="Q1900" s="195"/>
      <c r="R1900" s="195"/>
      <c r="S1900" s="201"/>
    </row>
    <row r="1901" spans="1:19" ht="15" hidden="1" x14ac:dyDescent="0.25">
      <c r="A1901" s="172"/>
      <c r="B1901" s="202" t="s">
        <v>3709</v>
      </c>
      <c r="C1901" s="203" t="s">
        <v>3710</v>
      </c>
      <c r="D1901" s="202" t="s">
        <v>2289</v>
      </c>
      <c r="E1901" s="195"/>
      <c r="F1901" s="204"/>
      <c r="G1901" s="195"/>
      <c r="H1901" s="195"/>
      <c r="I1901" s="214"/>
      <c r="J1901" s="214"/>
      <c r="K1901" s="195"/>
      <c r="L1901" s="195"/>
      <c r="M1901" s="195"/>
      <c r="N1901" s="216"/>
      <c r="O1901" s="195"/>
      <c r="P1901" s="195"/>
      <c r="Q1901" s="195"/>
      <c r="R1901" s="195"/>
      <c r="S1901" s="201"/>
    </row>
    <row r="1902" spans="1:19" ht="15" hidden="1" x14ac:dyDescent="0.25">
      <c r="A1902" s="172"/>
      <c r="B1902" s="202" t="s">
        <v>3711</v>
      </c>
      <c r="C1902" s="203" t="s">
        <v>3712</v>
      </c>
      <c r="D1902" s="202" t="s">
        <v>2289</v>
      </c>
      <c r="E1902" s="195"/>
      <c r="F1902" s="204"/>
      <c r="G1902" s="195"/>
      <c r="H1902" s="195"/>
      <c r="I1902" s="214"/>
      <c r="J1902" s="214"/>
      <c r="K1902" s="195"/>
      <c r="L1902" s="195"/>
      <c r="M1902" s="195"/>
      <c r="N1902" s="216"/>
      <c r="O1902" s="195"/>
      <c r="P1902" s="195"/>
      <c r="Q1902" s="195"/>
      <c r="R1902" s="195"/>
      <c r="S1902" s="201"/>
    </row>
    <row r="1903" spans="1:19" ht="15" hidden="1" x14ac:dyDescent="0.25">
      <c r="A1903" s="172"/>
      <c r="B1903" s="202" t="s">
        <v>3713</v>
      </c>
      <c r="C1903" s="203" t="s">
        <v>3714</v>
      </c>
      <c r="D1903" s="202" t="s">
        <v>2289</v>
      </c>
      <c r="E1903" s="195"/>
      <c r="F1903" s="204"/>
      <c r="G1903" s="195"/>
      <c r="H1903" s="195"/>
      <c r="I1903" s="214"/>
      <c r="J1903" s="214"/>
      <c r="K1903" s="195"/>
      <c r="L1903" s="195"/>
      <c r="M1903" s="195"/>
      <c r="N1903" s="216"/>
      <c r="O1903" s="195"/>
      <c r="P1903" s="195"/>
      <c r="Q1903" s="195"/>
      <c r="R1903" s="195"/>
      <c r="S1903" s="201"/>
    </row>
    <row r="1904" spans="1:19" ht="15" hidden="1" x14ac:dyDescent="0.25">
      <c r="A1904" s="172"/>
      <c r="B1904" s="202" t="s">
        <v>3715</v>
      </c>
      <c r="C1904" s="203" t="s">
        <v>3716</v>
      </c>
      <c r="D1904" s="202" t="s">
        <v>2289</v>
      </c>
      <c r="E1904" s="195"/>
      <c r="F1904" s="204"/>
      <c r="G1904" s="195"/>
      <c r="H1904" s="195"/>
      <c r="I1904" s="214"/>
      <c r="J1904" s="214"/>
      <c r="K1904" s="195"/>
      <c r="L1904" s="195"/>
      <c r="M1904" s="195"/>
      <c r="N1904" s="216"/>
      <c r="O1904" s="195"/>
      <c r="P1904" s="195"/>
      <c r="Q1904" s="195"/>
      <c r="R1904" s="195"/>
      <c r="S1904" s="201"/>
    </row>
    <row r="1905" spans="1:19" ht="15" hidden="1" x14ac:dyDescent="0.25">
      <c r="A1905" s="172"/>
      <c r="B1905" s="202" t="s">
        <v>3717</v>
      </c>
      <c r="C1905" s="203" t="s">
        <v>3718</v>
      </c>
      <c r="D1905" s="202" t="s">
        <v>2289</v>
      </c>
      <c r="E1905" s="195"/>
      <c r="F1905" s="204"/>
      <c r="G1905" s="195"/>
      <c r="H1905" s="195"/>
      <c r="I1905" s="214"/>
      <c r="J1905" s="214"/>
      <c r="K1905" s="195"/>
      <c r="L1905" s="195"/>
      <c r="M1905" s="195"/>
      <c r="N1905" s="216"/>
      <c r="O1905" s="195"/>
      <c r="P1905" s="195"/>
      <c r="Q1905" s="195"/>
      <c r="R1905" s="195"/>
      <c r="S1905" s="201"/>
    </row>
    <row r="1906" spans="1:19" ht="15" hidden="1" x14ac:dyDescent="0.25">
      <c r="A1906" s="172"/>
      <c r="B1906" s="202" t="s">
        <v>3719</v>
      </c>
      <c r="C1906" s="203" t="s">
        <v>3720</v>
      </c>
      <c r="D1906" s="202" t="s">
        <v>2289</v>
      </c>
      <c r="E1906" s="195"/>
      <c r="F1906" s="204"/>
      <c r="G1906" s="195"/>
      <c r="H1906" s="195"/>
      <c r="I1906" s="214"/>
      <c r="J1906" s="214"/>
      <c r="K1906" s="195"/>
      <c r="L1906" s="195"/>
      <c r="M1906" s="195"/>
      <c r="N1906" s="216"/>
      <c r="O1906" s="195"/>
      <c r="P1906" s="195"/>
      <c r="Q1906" s="195"/>
      <c r="R1906" s="195"/>
      <c r="S1906" s="201"/>
    </row>
    <row r="1907" spans="1:19" ht="15" hidden="1" x14ac:dyDescent="0.25">
      <c r="A1907" s="172"/>
      <c r="B1907" s="202" t="s">
        <v>3721</v>
      </c>
      <c r="C1907" s="203" t="s">
        <v>3722</v>
      </c>
      <c r="D1907" s="202" t="s">
        <v>2289</v>
      </c>
      <c r="E1907" s="195"/>
      <c r="F1907" s="204"/>
      <c r="G1907" s="195"/>
      <c r="H1907" s="195"/>
      <c r="I1907" s="214"/>
      <c r="J1907" s="214"/>
      <c r="K1907" s="195"/>
      <c r="L1907" s="195"/>
      <c r="M1907" s="195"/>
      <c r="N1907" s="216"/>
      <c r="O1907" s="195"/>
      <c r="P1907" s="195"/>
      <c r="Q1907" s="195"/>
      <c r="R1907" s="195"/>
      <c r="S1907" s="201"/>
    </row>
    <row r="1908" spans="1:19" ht="15" hidden="1" x14ac:dyDescent="0.25">
      <c r="A1908" s="172"/>
      <c r="B1908" s="202" t="s">
        <v>3723</v>
      </c>
      <c r="C1908" s="203" t="s">
        <v>3724</v>
      </c>
      <c r="D1908" s="202" t="s">
        <v>2289</v>
      </c>
      <c r="E1908" s="195"/>
      <c r="F1908" s="204"/>
      <c r="G1908" s="195"/>
      <c r="H1908" s="195"/>
      <c r="I1908" s="214"/>
      <c r="J1908" s="214"/>
      <c r="K1908" s="195"/>
      <c r="L1908" s="195"/>
      <c r="M1908" s="195"/>
      <c r="N1908" s="216"/>
      <c r="O1908" s="195"/>
      <c r="P1908" s="195"/>
      <c r="Q1908" s="195"/>
      <c r="R1908" s="195"/>
      <c r="S1908" s="201"/>
    </row>
    <row r="1909" spans="1:19" ht="15" hidden="1" x14ac:dyDescent="0.25">
      <c r="A1909" s="172"/>
      <c r="B1909" s="202" t="s">
        <v>3725</v>
      </c>
      <c r="C1909" s="203" t="s">
        <v>3726</v>
      </c>
      <c r="D1909" s="202" t="s">
        <v>2289</v>
      </c>
      <c r="E1909" s="195"/>
      <c r="F1909" s="204"/>
      <c r="G1909" s="195"/>
      <c r="H1909" s="195"/>
      <c r="I1909" s="214"/>
      <c r="J1909" s="214"/>
      <c r="K1909" s="195"/>
      <c r="L1909" s="195"/>
      <c r="M1909" s="195"/>
      <c r="N1909" s="216"/>
      <c r="O1909" s="195"/>
      <c r="P1909" s="195"/>
      <c r="Q1909" s="195"/>
      <c r="R1909" s="195"/>
      <c r="S1909" s="201"/>
    </row>
    <row r="1910" spans="1:19" ht="15" hidden="1" x14ac:dyDescent="0.25">
      <c r="A1910" s="172"/>
      <c r="B1910" s="202" t="s">
        <v>3727</v>
      </c>
      <c r="C1910" s="203" t="s">
        <v>3728</v>
      </c>
      <c r="D1910" s="202" t="s">
        <v>2289</v>
      </c>
      <c r="E1910" s="195"/>
      <c r="F1910" s="204"/>
      <c r="G1910" s="195"/>
      <c r="H1910" s="195"/>
      <c r="I1910" s="214"/>
      <c r="J1910" s="214"/>
      <c r="K1910" s="195"/>
      <c r="L1910" s="195"/>
      <c r="M1910" s="195"/>
      <c r="N1910" s="216"/>
      <c r="O1910" s="195"/>
      <c r="P1910" s="195"/>
      <c r="Q1910" s="195"/>
      <c r="R1910" s="195"/>
      <c r="S1910" s="201"/>
    </row>
    <row r="1911" spans="1:19" ht="15" hidden="1" x14ac:dyDescent="0.25">
      <c r="A1911" s="172"/>
      <c r="B1911" s="202" t="s">
        <v>3729</v>
      </c>
      <c r="C1911" s="203" t="s">
        <v>3730</v>
      </c>
      <c r="D1911" s="202" t="s">
        <v>2289</v>
      </c>
      <c r="E1911" s="195"/>
      <c r="F1911" s="204"/>
      <c r="G1911" s="195"/>
      <c r="H1911" s="195"/>
      <c r="I1911" s="214"/>
      <c r="J1911" s="214"/>
      <c r="K1911" s="195"/>
      <c r="L1911" s="195"/>
      <c r="M1911" s="195"/>
      <c r="N1911" s="216"/>
      <c r="O1911" s="195"/>
      <c r="P1911" s="195"/>
      <c r="Q1911" s="195"/>
      <c r="R1911" s="195"/>
      <c r="S1911" s="201"/>
    </row>
    <row r="1912" spans="1:19" ht="15" hidden="1" x14ac:dyDescent="0.25">
      <c r="A1912" s="172"/>
      <c r="B1912" s="202" t="s">
        <v>3731</v>
      </c>
      <c r="C1912" s="203" t="s">
        <v>3732</v>
      </c>
      <c r="D1912" s="202" t="s">
        <v>2289</v>
      </c>
      <c r="E1912" s="195"/>
      <c r="F1912" s="204"/>
      <c r="G1912" s="195"/>
      <c r="H1912" s="195"/>
      <c r="I1912" s="214"/>
      <c r="J1912" s="214"/>
      <c r="K1912" s="195"/>
      <c r="L1912" s="195"/>
      <c r="M1912" s="195"/>
      <c r="N1912" s="216"/>
      <c r="O1912" s="195"/>
      <c r="P1912" s="195"/>
      <c r="Q1912" s="195"/>
      <c r="R1912" s="195"/>
      <c r="S1912" s="201"/>
    </row>
    <row r="1913" spans="1:19" ht="15" hidden="1" x14ac:dyDescent="0.25">
      <c r="A1913" s="172"/>
      <c r="B1913" s="202" t="s">
        <v>3733</v>
      </c>
      <c r="C1913" s="203" t="s">
        <v>3734</v>
      </c>
      <c r="D1913" s="202" t="s">
        <v>2289</v>
      </c>
      <c r="E1913" s="195"/>
      <c r="F1913" s="204"/>
      <c r="G1913" s="195"/>
      <c r="H1913" s="195"/>
      <c r="I1913" s="214"/>
      <c r="J1913" s="214"/>
      <c r="K1913" s="195"/>
      <c r="L1913" s="195"/>
      <c r="M1913" s="195"/>
      <c r="N1913" s="216"/>
      <c r="O1913" s="195"/>
      <c r="P1913" s="195"/>
      <c r="Q1913" s="195"/>
      <c r="R1913" s="195"/>
      <c r="S1913" s="201"/>
    </row>
    <row r="1914" spans="1:19" ht="15" hidden="1" x14ac:dyDescent="0.25">
      <c r="A1914" s="172"/>
      <c r="B1914" s="202" t="s">
        <v>3735</v>
      </c>
      <c r="C1914" s="203" t="s">
        <v>3736</v>
      </c>
      <c r="D1914" s="202" t="s">
        <v>2289</v>
      </c>
      <c r="E1914" s="195"/>
      <c r="F1914" s="204"/>
      <c r="G1914" s="195"/>
      <c r="H1914" s="195"/>
      <c r="I1914" s="214"/>
      <c r="J1914" s="214"/>
      <c r="K1914" s="195"/>
      <c r="L1914" s="195"/>
      <c r="M1914" s="195"/>
      <c r="N1914" s="216"/>
      <c r="O1914" s="195"/>
      <c r="P1914" s="195"/>
      <c r="Q1914" s="195"/>
      <c r="R1914" s="195"/>
      <c r="S1914" s="201"/>
    </row>
    <row r="1915" spans="1:19" ht="15" hidden="1" x14ac:dyDescent="0.25">
      <c r="A1915" s="172"/>
      <c r="B1915" s="202" t="s">
        <v>3737</v>
      </c>
      <c r="C1915" s="203" t="s">
        <v>3738</v>
      </c>
      <c r="D1915" s="202" t="s">
        <v>2289</v>
      </c>
      <c r="E1915" s="195"/>
      <c r="F1915" s="204"/>
      <c r="G1915" s="195"/>
      <c r="H1915" s="195"/>
      <c r="I1915" s="214"/>
      <c r="J1915" s="214"/>
      <c r="K1915" s="195"/>
      <c r="L1915" s="195"/>
      <c r="M1915" s="195"/>
      <c r="N1915" s="216"/>
      <c r="O1915" s="195"/>
      <c r="P1915" s="195"/>
      <c r="Q1915" s="195"/>
      <c r="R1915" s="195"/>
      <c r="S1915" s="201"/>
    </row>
    <row r="1916" spans="1:19" ht="15" hidden="1" x14ac:dyDescent="0.25">
      <c r="A1916" s="172"/>
      <c r="B1916" s="202" t="s">
        <v>3739</v>
      </c>
      <c r="C1916" s="203" t="s">
        <v>3740</v>
      </c>
      <c r="D1916" s="202" t="s">
        <v>2289</v>
      </c>
      <c r="E1916" s="195"/>
      <c r="F1916" s="204"/>
      <c r="G1916" s="195"/>
      <c r="H1916" s="195"/>
      <c r="I1916" s="214"/>
      <c r="J1916" s="214"/>
      <c r="K1916" s="195"/>
      <c r="L1916" s="195"/>
      <c r="M1916" s="195"/>
      <c r="N1916" s="216"/>
      <c r="O1916" s="195"/>
      <c r="P1916" s="195"/>
      <c r="Q1916" s="195"/>
      <c r="R1916" s="195"/>
      <c r="S1916" s="201"/>
    </row>
    <row r="1917" spans="1:19" ht="15" hidden="1" x14ac:dyDescent="0.25">
      <c r="A1917" s="172"/>
      <c r="B1917" s="202" t="s">
        <v>3741</v>
      </c>
      <c r="C1917" s="203" t="s">
        <v>3742</v>
      </c>
      <c r="D1917" s="202" t="s">
        <v>2289</v>
      </c>
      <c r="E1917" s="195"/>
      <c r="F1917" s="204"/>
      <c r="G1917" s="195"/>
      <c r="H1917" s="195"/>
      <c r="I1917" s="214"/>
      <c r="J1917" s="214"/>
      <c r="K1917" s="195"/>
      <c r="L1917" s="195"/>
      <c r="M1917" s="195"/>
      <c r="N1917" s="216"/>
      <c r="O1917" s="195"/>
      <c r="P1917" s="195"/>
      <c r="Q1917" s="195"/>
      <c r="R1917" s="195"/>
      <c r="S1917" s="201"/>
    </row>
    <row r="1918" spans="1:19" ht="15" hidden="1" x14ac:dyDescent="0.25">
      <c r="A1918" s="172"/>
      <c r="B1918" s="202" t="s">
        <v>3743</v>
      </c>
      <c r="C1918" s="203" t="s">
        <v>3744</v>
      </c>
      <c r="D1918" s="202" t="s">
        <v>2289</v>
      </c>
      <c r="E1918" s="195"/>
      <c r="F1918" s="204"/>
      <c r="G1918" s="195"/>
      <c r="H1918" s="195"/>
      <c r="I1918" s="214"/>
      <c r="J1918" s="214"/>
      <c r="K1918" s="195"/>
      <c r="L1918" s="195"/>
      <c r="M1918" s="195"/>
      <c r="N1918" s="216"/>
      <c r="O1918" s="195"/>
      <c r="P1918" s="195"/>
      <c r="Q1918" s="195"/>
      <c r="R1918" s="195"/>
      <c r="S1918" s="201"/>
    </row>
    <row r="1919" spans="1:19" ht="15" hidden="1" x14ac:dyDescent="0.25">
      <c r="A1919" s="172"/>
      <c r="B1919" s="202" t="s">
        <v>3745</v>
      </c>
      <c r="C1919" s="203" t="s">
        <v>3746</v>
      </c>
      <c r="D1919" s="202" t="s">
        <v>2289</v>
      </c>
      <c r="E1919" s="195"/>
      <c r="F1919" s="204"/>
      <c r="G1919" s="195"/>
      <c r="H1919" s="195"/>
      <c r="I1919" s="214"/>
      <c r="J1919" s="214"/>
      <c r="K1919" s="195"/>
      <c r="L1919" s="195"/>
      <c r="M1919" s="195"/>
      <c r="N1919" s="216"/>
      <c r="O1919" s="195"/>
      <c r="P1919" s="195"/>
      <c r="Q1919" s="195"/>
      <c r="R1919" s="195"/>
      <c r="S1919" s="201"/>
    </row>
    <row r="1920" spans="1:19" ht="15" hidden="1" x14ac:dyDescent="0.25">
      <c r="A1920" s="172"/>
      <c r="B1920" s="202" t="s">
        <v>3747</v>
      </c>
      <c r="C1920" s="203" t="s">
        <v>3748</v>
      </c>
      <c r="D1920" s="202" t="s">
        <v>2289</v>
      </c>
      <c r="E1920" s="195"/>
      <c r="F1920" s="204"/>
      <c r="G1920" s="195"/>
      <c r="H1920" s="195"/>
      <c r="I1920" s="214"/>
      <c r="J1920" s="214"/>
      <c r="K1920" s="195"/>
      <c r="L1920" s="195"/>
      <c r="M1920" s="195"/>
      <c r="N1920" s="216"/>
      <c r="O1920" s="195"/>
      <c r="P1920" s="195"/>
      <c r="Q1920" s="195"/>
      <c r="R1920" s="195"/>
      <c r="S1920" s="201"/>
    </row>
    <row r="1921" spans="1:19" ht="15" hidden="1" x14ac:dyDescent="0.25">
      <c r="A1921" s="172"/>
      <c r="B1921" s="202" t="s">
        <v>3749</v>
      </c>
      <c r="C1921" s="203" t="s">
        <v>3750</v>
      </c>
      <c r="D1921" s="202" t="s">
        <v>2289</v>
      </c>
      <c r="E1921" s="195"/>
      <c r="F1921" s="204"/>
      <c r="G1921" s="195"/>
      <c r="H1921" s="195"/>
      <c r="I1921" s="214"/>
      <c r="J1921" s="214"/>
      <c r="K1921" s="195"/>
      <c r="L1921" s="195"/>
      <c r="M1921" s="195"/>
      <c r="N1921" s="216"/>
      <c r="O1921" s="195"/>
      <c r="P1921" s="195"/>
      <c r="Q1921" s="195"/>
      <c r="R1921" s="195"/>
      <c r="S1921" s="201"/>
    </row>
    <row r="1922" spans="1:19" ht="15" hidden="1" x14ac:dyDescent="0.25">
      <c r="A1922" s="172"/>
      <c r="B1922" s="202" t="s">
        <v>3751</v>
      </c>
      <c r="C1922" s="203" t="s">
        <v>3752</v>
      </c>
      <c r="D1922" s="202" t="s">
        <v>2289</v>
      </c>
      <c r="E1922" s="195"/>
      <c r="F1922" s="204"/>
      <c r="G1922" s="195"/>
      <c r="H1922" s="195"/>
      <c r="I1922" s="214"/>
      <c r="J1922" s="214"/>
      <c r="K1922" s="195"/>
      <c r="L1922" s="195"/>
      <c r="M1922" s="195"/>
      <c r="N1922" s="216"/>
      <c r="O1922" s="195"/>
      <c r="P1922" s="195"/>
      <c r="Q1922" s="195"/>
      <c r="R1922" s="195"/>
      <c r="S1922" s="201"/>
    </row>
    <row r="1923" spans="1:19" ht="15" hidden="1" x14ac:dyDescent="0.25">
      <c r="A1923" s="172"/>
      <c r="B1923" s="202" t="s">
        <v>3753</v>
      </c>
      <c r="C1923" s="203" t="s">
        <v>3754</v>
      </c>
      <c r="D1923" s="202" t="s">
        <v>2289</v>
      </c>
      <c r="E1923" s="195"/>
      <c r="F1923" s="204"/>
      <c r="G1923" s="195"/>
      <c r="H1923" s="195"/>
      <c r="I1923" s="214"/>
      <c r="J1923" s="214"/>
      <c r="K1923" s="195"/>
      <c r="L1923" s="195"/>
      <c r="M1923" s="195"/>
      <c r="N1923" s="216"/>
      <c r="O1923" s="195"/>
      <c r="P1923" s="195"/>
      <c r="Q1923" s="195"/>
      <c r="R1923" s="195"/>
      <c r="S1923" s="201"/>
    </row>
    <row r="1924" spans="1:19" ht="15" hidden="1" x14ac:dyDescent="0.25">
      <c r="A1924" s="172"/>
      <c r="B1924" s="202" t="s">
        <v>3755</v>
      </c>
      <c r="C1924" s="203" t="s">
        <v>3756</v>
      </c>
      <c r="D1924" s="202" t="s">
        <v>2289</v>
      </c>
      <c r="E1924" s="195"/>
      <c r="F1924" s="204"/>
      <c r="G1924" s="195"/>
      <c r="H1924" s="195"/>
      <c r="I1924" s="214"/>
      <c r="J1924" s="214"/>
      <c r="K1924" s="195"/>
      <c r="L1924" s="195"/>
      <c r="M1924" s="195"/>
      <c r="N1924" s="216"/>
      <c r="O1924" s="195"/>
      <c r="P1924" s="195"/>
      <c r="Q1924" s="195"/>
      <c r="R1924" s="195"/>
      <c r="S1924" s="201"/>
    </row>
    <row r="1925" spans="1:19" ht="15" hidden="1" x14ac:dyDescent="0.25">
      <c r="A1925" s="172"/>
      <c r="B1925" s="202" t="s">
        <v>3757</v>
      </c>
      <c r="C1925" s="203" t="s">
        <v>3758</v>
      </c>
      <c r="D1925" s="202" t="s">
        <v>2289</v>
      </c>
      <c r="E1925" s="195"/>
      <c r="F1925" s="204"/>
      <c r="G1925" s="195"/>
      <c r="H1925" s="195"/>
      <c r="I1925" s="214"/>
      <c r="J1925" s="214"/>
      <c r="K1925" s="195"/>
      <c r="L1925" s="195"/>
      <c r="M1925" s="195"/>
      <c r="N1925" s="216"/>
      <c r="O1925" s="195"/>
      <c r="P1925" s="195"/>
      <c r="Q1925" s="195"/>
      <c r="R1925" s="195"/>
      <c r="S1925" s="201"/>
    </row>
    <row r="1926" spans="1:19" ht="15" hidden="1" x14ac:dyDescent="0.25">
      <c r="A1926" s="172"/>
      <c r="B1926" s="202" t="s">
        <v>3759</v>
      </c>
      <c r="C1926" s="203" t="s">
        <v>3760</v>
      </c>
      <c r="D1926" s="202" t="s">
        <v>2289</v>
      </c>
      <c r="E1926" s="195"/>
      <c r="F1926" s="204"/>
      <c r="G1926" s="195"/>
      <c r="H1926" s="195"/>
      <c r="I1926" s="214"/>
      <c r="J1926" s="214"/>
      <c r="K1926" s="195"/>
      <c r="L1926" s="195"/>
      <c r="M1926" s="195"/>
      <c r="N1926" s="216"/>
      <c r="O1926" s="195"/>
      <c r="P1926" s="195"/>
      <c r="Q1926" s="195"/>
      <c r="R1926" s="195"/>
      <c r="S1926" s="201"/>
    </row>
    <row r="1927" spans="1:19" ht="15" hidden="1" x14ac:dyDescent="0.25">
      <c r="A1927" s="172"/>
      <c r="B1927" s="202" t="s">
        <v>3761</v>
      </c>
      <c r="C1927" s="203" t="s">
        <v>3762</v>
      </c>
      <c r="D1927" s="202" t="s">
        <v>2289</v>
      </c>
      <c r="E1927" s="195"/>
      <c r="F1927" s="204"/>
      <c r="G1927" s="195"/>
      <c r="H1927" s="195"/>
      <c r="I1927" s="214"/>
      <c r="J1927" s="214"/>
      <c r="K1927" s="195"/>
      <c r="L1927" s="195"/>
      <c r="M1927" s="195"/>
      <c r="N1927" s="216"/>
      <c r="O1927" s="195"/>
      <c r="P1927" s="195"/>
      <c r="Q1927" s="195"/>
      <c r="R1927" s="195"/>
      <c r="S1927" s="201"/>
    </row>
    <row r="1928" spans="1:19" ht="15" hidden="1" x14ac:dyDescent="0.25">
      <c r="A1928" s="172"/>
      <c r="B1928" s="202" t="s">
        <v>3763</v>
      </c>
      <c r="C1928" s="203" t="s">
        <v>3764</v>
      </c>
      <c r="D1928" s="202" t="s">
        <v>2289</v>
      </c>
      <c r="E1928" s="195"/>
      <c r="F1928" s="204"/>
      <c r="G1928" s="195"/>
      <c r="H1928" s="195"/>
      <c r="I1928" s="214"/>
      <c r="J1928" s="214"/>
      <c r="K1928" s="195"/>
      <c r="L1928" s="195"/>
      <c r="M1928" s="195"/>
      <c r="N1928" s="216"/>
      <c r="O1928" s="195"/>
      <c r="P1928" s="195"/>
      <c r="Q1928" s="195"/>
      <c r="R1928" s="195"/>
      <c r="S1928" s="201"/>
    </row>
    <row r="1929" spans="1:19" ht="15" hidden="1" x14ac:dyDescent="0.25">
      <c r="A1929" s="172"/>
      <c r="B1929" s="202" t="s">
        <v>3765</v>
      </c>
      <c r="C1929" s="203" t="s">
        <v>3766</v>
      </c>
      <c r="D1929" s="202" t="s">
        <v>2289</v>
      </c>
      <c r="E1929" s="195"/>
      <c r="F1929" s="204"/>
      <c r="G1929" s="195"/>
      <c r="H1929" s="195"/>
      <c r="I1929" s="214"/>
      <c r="J1929" s="214"/>
      <c r="K1929" s="195"/>
      <c r="L1929" s="195"/>
      <c r="M1929" s="195"/>
      <c r="N1929" s="216"/>
      <c r="O1929" s="195"/>
      <c r="P1929" s="195"/>
      <c r="Q1929" s="195"/>
      <c r="R1929" s="195"/>
      <c r="S1929" s="201"/>
    </row>
    <row r="1930" spans="1:19" ht="15" hidden="1" x14ac:dyDescent="0.25">
      <c r="A1930" s="172"/>
      <c r="B1930" s="202" t="s">
        <v>3767</v>
      </c>
      <c r="C1930" s="203" t="s">
        <v>3768</v>
      </c>
      <c r="D1930" s="202" t="s">
        <v>2289</v>
      </c>
      <c r="E1930" s="195"/>
      <c r="F1930" s="204"/>
      <c r="G1930" s="195"/>
      <c r="H1930" s="195"/>
      <c r="I1930" s="214"/>
      <c r="J1930" s="214"/>
      <c r="K1930" s="195"/>
      <c r="L1930" s="195"/>
      <c r="M1930" s="195"/>
      <c r="N1930" s="216"/>
      <c r="O1930" s="195"/>
      <c r="P1930" s="195"/>
      <c r="Q1930" s="195"/>
      <c r="R1930" s="195"/>
      <c r="S1930" s="201"/>
    </row>
    <row r="1931" spans="1:19" ht="15" hidden="1" x14ac:dyDescent="0.25">
      <c r="A1931" s="172"/>
      <c r="B1931" s="202" t="s">
        <v>3769</v>
      </c>
      <c r="C1931" s="203" t="s">
        <v>3770</v>
      </c>
      <c r="D1931" s="202" t="s">
        <v>2289</v>
      </c>
      <c r="E1931" s="195"/>
      <c r="F1931" s="204"/>
      <c r="G1931" s="195"/>
      <c r="H1931" s="195"/>
      <c r="I1931" s="214"/>
      <c r="J1931" s="214"/>
      <c r="K1931" s="195"/>
      <c r="L1931" s="195"/>
      <c r="M1931" s="195"/>
      <c r="N1931" s="216"/>
      <c r="O1931" s="195"/>
      <c r="P1931" s="195"/>
      <c r="Q1931" s="195"/>
      <c r="R1931" s="195"/>
      <c r="S1931" s="201"/>
    </row>
    <row r="1932" spans="1:19" ht="15" hidden="1" x14ac:dyDescent="0.25">
      <c r="A1932" s="172"/>
      <c r="B1932" s="202" t="s">
        <v>3771</v>
      </c>
      <c r="C1932" s="203" t="s">
        <v>3772</v>
      </c>
      <c r="D1932" s="202" t="s">
        <v>2289</v>
      </c>
      <c r="E1932" s="195"/>
      <c r="F1932" s="204"/>
      <c r="G1932" s="195"/>
      <c r="H1932" s="195"/>
      <c r="I1932" s="214"/>
      <c r="J1932" s="214"/>
      <c r="K1932" s="195"/>
      <c r="L1932" s="195"/>
      <c r="M1932" s="195"/>
      <c r="N1932" s="216"/>
      <c r="O1932" s="195"/>
      <c r="P1932" s="195"/>
      <c r="Q1932" s="195"/>
      <c r="R1932" s="195"/>
      <c r="S1932" s="201"/>
    </row>
    <row r="1933" spans="1:19" ht="15" hidden="1" x14ac:dyDescent="0.25">
      <c r="A1933" s="172"/>
      <c r="B1933" s="202" t="s">
        <v>3773</v>
      </c>
      <c r="C1933" s="203" t="s">
        <v>3774</v>
      </c>
      <c r="D1933" s="202" t="s">
        <v>2289</v>
      </c>
      <c r="E1933" s="195"/>
      <c r="F1933" s="204"/>
      <c r="G1933" s="195"/>
      <c r="H1933" s="195"/>
      <c r="I1933" s="214"/>
      <c r="J1933" s="214"/>
      <c r="K1933" s="195"/>
      <c r="L1933" s="195"/>
      <c r="M1933" s="195"/>
      <c r="N1933" s="216"/>
      <c r="O1933" s="195"/>
      <c r="P1933" s="195"/>
      <c r="Q1933" s="195"/>
      <c r="R1933" s="195"/>
      <c r="S1933" s="201"/>
    </row>
    <row r="1934" spans="1:19" ht="15" hidden="1" x14ac:dyDescent="0.25">
      <c r="A1934" s="172"/>
      <c r="B1934" s="202" t="s">
        <v>3775</v>
      </c>
      <c r="C1934" s="203" t="s">
        <v>3776</v>
      </c>
      <c r="D1934" s="202" t="s">
        <v>2289</v>
      </c>
      <c r="E1934" s="195"/>
      <c r="F1934" s="204"/>
      <c r="G1934" s="195"/>
      <c r="H1934" s="195"/>
      <c r="I1934" s="214"/>
      <c r="J1934" s="214"/>
      <c r="K1934" s="195"/>
      <c r="L1934" s="195"/>
      <c r="M1934" s="195"/>
      <c r="N1934" s="216"/>
      <c r="O1934" s="195"/>
      <c r="P1934" s="195"/>
      <c r="Q1934" s="195"/>
      <c r="R1934" s="195"/>
      <c r="S1934" s="201"/>
    </row>
    <row r="1935" spans="1:19" ht="15" hidden="1" x14ac:dyDescent="0.25">
      <c r="A1935" s="172"/>
      <c r="B1935" s="202" t="s">
        <v>3777</v>
      </c>
      <c r="C1935" s="203" t="s">
        <v>3778</v>
      </c>
      <c r="D1935" s="202" t="s">
        <v>2289</v>
      </c>
      <c r="E1935" s="195"/>
      <c r="F1935" s="204"/>
      <c r="G1935" s="195"/>
      <c r="H1935" s="195"/>
      <c r="I1935" s="214"/>
      <c r="J1935" s="214"/>
      <c r="K1935" s="195"/>
      <c r="L1935" s="195"/>
      <c r="M1935" s="195"/>
      <c r="N1935" s="216"/>
      <c r="O1935" s="195"/>
      <c r="P1935" s="195"/>
      <c r="Q1935" s="195"/>
      <c r="R1935" s="195"/>
      <c r="S1935" s="201"/>
    </row>
    <row r="1936" spans="1:19" ht="15" hidden="1" x14ac:dyDescent="0.25">
      <c r="A1936" s="172"/>
      <c r="B1936" s="202" t="s">
        <v>3779</v>
      </c>
      <c r="C1936" s="203" t="s">
        <v>3780</v>
      </c>
      <c r="D1936" s="202" t="s">
        <v>2289</v>
      </c>
      <c r="E1936" s="195"/>
      <c r="F1936" s="204"/>
      <c r="G1936" s="195"/>
      <c r="H1936" s="195"/>
      <c r="I1936" s="214"/>
      <c r="J1936" s="214"/>
      <c r="K1936" s="195"/>
      <c r="L1936" s="195"/>
      <c r="M1936" s="195"/>
      <c r="N1936" s="216"/>
      <c r="O1936" s="195"/>
      <c r="P1936" s="195"/>
      <c r="Q1936" s="195"/>
      <c r="R1936" s="195"/>
      <c r="S1936" s="201"/>
    </row>
    <row r="1937" spans="1:19" ht="15" hidden="1" x14ac:dyDescent="0.25">
      <c r="A1937" s="172"/>
      <c r="B1937" s="202" t="s">
        <v>3781</v>
      </c>
      <c r="C1937" s="203" t="s">
        <v>3782</v>
      </c>
      <c r="D1937" s="202" t="s">
        <v>2289</v>
      </c>
      <c r="E1937" s="195"/>
      <c r="F1937" s="204"/>
      <c r="G1937" s="195"/>
      <c r="H1937" s="195"/>
      <c r="I1937" s="214"/>
      <c r="J1937" s="214"/>
      <c r="K1937" s="195"/>
      <c r="L1937" s="195"/>
      <c r="M1937" s="195"/>
      <c r="N1937" s="216"/>
      <c r="O1937" s="195"/>
      <c r="P1937" s="195"/>
      <c r="Q1937" s="195"/>
      <c r="R1937" s="195"/>
      <c r="S1937" s="201"/>
    </row>
    <row r="1938" spans="1:19" ht="15" hidden="1" x14ac:dyDescent="0.25">
      <c r="A1938" s="172"/>
      <c r="B1938" s="202" t="s">
        <v>3783</v>
      </c>
      <c r="C1938" s="203" t="s">
        <v>3784</v>
      </c>
      <c r="D1938" s="202" t="s">
        <v>2289</v>
      </c>
      <c r="E1938" s="195"/>
      <c r="F1938" s="204"/>
      <c r="G1938" s="195"/>
      <c r="H1938" s="195"/>
      <c r="I1938" s="214"/>
      <c r="J1938" s="214"/>
      <c r="K1938" s="195"/>
      <c r="L1938" s="195"/>
      <c r="M1938" s="195"/>
      <c r="N1938" s="216"/>
      <c r="O1938" s="195"/>
      <c r="P1938" s="195"/>
      <c r="Q1938" s="195"/>
      <c r="R1938" s="195"/>
      <c r="S1938" s="201"/>
    </row>
    <row r="1939" spans="1:19" ht="15" hidden="1" x14ac:dyDescent="0.25">
      <c r="A1939" s="172"/>
      <c r="B1939" s="202" t="s">
        <v>3785</v>
      </c>
      <c r="C1939" s="203" t="s">
        <v>3786</v>
      </c>
      <c r="D1939" s="202" t="s">
        <v>2289</v>
      </c>
      <c r="E1939" s="195"/>
      <c r="F1939" s="204"/>
      <c r="G1939" s="195"/>
      <c r="H1939" s="195"/>
      <c r="I1939" s="214"/>
      <c r="J1939" s="214"/>
      <c r="K1939" s="195"/>
      <c r="L1939" s="195"/>
      <c r="M1939" s="195"/>
      <c r="N1939" s="216"/>
      <c r="O1939" s="195"/>
      <c r="P1939" s="195"/>
      <c r="Q1939" s="195"/>
      <c r="R1939" s="195"/>
      <c r="S1939" s="201"/>
    </row>
    <row r="1940" spans="1:19" ht="15" hidden="1" x14ac:dyDescent="0.25">
      <c r="A1940" s="172"/>
      <c r="B1940" s="202" t="s">
        <v>3787</v>
      </c>
      <c r="C1940" s="203" t="s">
        <v>3788</v>
      </c>
      <c r="D1940" s="202" t="s">
        <v>2289</v>
      </c>
      <c r="E1940" s="195"/>
      <c r="F1940" s="204"/>
      <c r="G1940" s="195"/>
      <c r="H1940" s="195"/>
      <c r="I1940" s="214"/>
      <c r="J1940" s="214"/>
      <c r="K1940" s="195"/>
      <c r="L1940" s="195"/>
      <c r="M1940" s="195"/>
      <c r="N1940" s="216"/>
      <c r="O1940" s="195"/>
      <c r="P1940" s="195"/>
      <c r="Q1940" s="195"/>
      <c r="R1940" s="195"/>
      <c r="S1940" s="201"/>
    </row>
    <row r="1941" spans="1:19" ht="15" hidden="1" x14ac:dyDescent="0.25">
      <c r="A1941" s="172"/>
      <c r="B1941" s="202" t="s">
        <v>3789</v>
      </c>
      <c r="C1941" s="203" t="s">
        <v>3790</v>
      </c>
      <c r="D1941" s="202" t="s">
        <v>2289</v>
      </c>
      <c r="E1941" s="195"/>
      <c r="F1941" s="204"/>
      <c r="G1941" s="195"/>
      <c r="H1941" s="195"/>
      <c r="I1941" s="214"/>
      <c r="J1941" s="214"/>
      <c r="K1941" s="195"/>
      <c r="L1941" s="195"/>
      <c r="M1941" s="195"/>
      <c r="N1941" s="216"/>
      <c r="O1941" s="195"/>
      <c r="P1941" s="195"/>
      <c r="Q1941" s="195"/>
      <c r="R1941" s="195"/>
      <c r="S1941" s="201"/>
    </row>
    <row r="1942" spans="1:19" ht="15" hidden="1" x14ac:dyDescent="0.25">
      <c r="A1942" s="172"/>
      <c r="B1942" s="202" t="s">
        <v>3791</v>
      </c>
      <c r="C1942" s="203" t="s">
        <v>3792</v>
      </c>
      <c r="D1942" s="202" t="s">
        <v>2289</v>
      </c>
      <c r="E1942" s="195"/>
      <c r="F1942" s="204"/>
      <c r="G1942" s="195"/>
      <c r="H1942" s="195"/>
      <c r="I1942" s="214"/>
      <c r="J1942" s="214"/>
      <c r="K1942" s="195"/>
      <c r="L1942" s="195"/>
      <c r="M1942" s="195"/>
      <c r="N1942" s="216"/>
      <c r="O1942" s="195"/>
      <c r="P1942" s="195"/>
      <c r="Q1942" s="195"/>
      <c r="R1942" s="195"/>
      <c r="S1942" s="201"/>
    </row>
    <row r="1943" spans="1:19" ht="15" hidden="1" x14ac:dyDescent="0.25">
      <c r="A1943" s="172"/>
      <c r="B1943" s="202" t="s">
        <v>3793</v>
      </c>
      <c r="C1943" s="203" t="s">
        <v>3794</v>
      </c>
      <c r="D1943" s="202" t="s">
        <v>2289</v>
      </c>
      <c r="E1943" s="195"/>
      <c r="F1943" s="204"/>
      <c r="G1943" s="195"/>
      <c r="H1943" s="195"/>
      <c r="I1943" s="214"/>
      <c r="J1943" s="214"/>
      <c r="K1943" s="195"/>
      <c r="L1943" s="195"/>
      <c r="M1943" s="195"/>
      <c r="N1943" s="216"/>
      <c r="O1943" s="195"/>
      <c r="P1943" s="195"/>
      <c r="Q1943" s="195"/>
      <c r="R1943" s="195"/>
      <c r="S1943" s="201"/>
    </row>
    <row r="1944" spans="1:19" ht="15" hidden="1" x14ac:dyDescent="0.25">
      <c r="A1944" s="172"/>
      <c r="B1944" s="202" t="s">
        <v>3795</v>
      </c>
      <c r="C1944" s="203" t="s">
        <v>3796</v>
      </c>
      <c r="D1944" s="202" t="s">
        <v>2289</v>
      </c>
      <c r="E1944" s="195"/>
      <c r="F1944" s="204"/>
      <c r="G1944" s="195"/>
      <c r="H1944" s="195"/>
      <c r="I1944" s="214"/>
      <c r="J1944" s="214"/>
      <c r="K1944" s="195"/>
      <c r="L1944" s="195"/>
      <c r="M1944" s="195"/>
      <c r="N1944" s="216"/>
      <c r="O1944" s="195"/>
      <c r="P1944" s="195"/>
      <c r="Q1944" s="195"/>
      <c r="R1944" s="195"/>
      <c r="S1944" s="201"/>
    </row>
    <row r="1945" spans="1:19" ht="15.75" hidden="1" thickBot="1" x14ac:dyDescent="0.3">
      <c r="A1945" s="178"/>
      <c r="B1945" s="202" t="s">
        <v>3797</v>
      </c>
      <c r="C1945" s="203" t="s">
        <v>3798</v>
      </c>
      <c r="D1945" s="202" t="s">
        <v>2289</v>
      </c>
      <c r="E1945" s="195"/>
      <c r="F1945" s="204"/>
      <c r="G1945" s="217"/>
      <c r="H1945" s="217"/>
      <c r="I1945" s="218"/>
      <c r="J1945" s="218"/>
      <c r="K1945" s="217"/>
      <c r="L1945" s="217"/>
      <c r="M1945" s="217"/>
      <c r="N1945" s="219"/>
      <c r="O1945" s="217"/>
      <c r="P1945" s="217"/>
      <c r="Q1945" s="217"/>
      <c r="R1945" s="217"/>
      <c r="S1945" s="220"/>
    </row>
    <row r="1946" spans="1:19" ht="15" hidden="1" x14ac:dyDescent="0.25">
      <c r="B1946" s="202" t="s">
        <v>3799</v>
      </c>
      <c r="C1946" s="203" t="s">
        <v>3800</v>
      </c>
      <c r="D1946" s="202" t="s">
        <v>2289</v>
      </c>
      <c r="E1946" s="195"/>
      <c r="F1946" s="204"/>
    </row>
    <row r="1947" spans="1:19" ht="15" hidden="1" x14ac:dyDescent="0.25">
      <c r="B1947" s="202" t="s">
        <v>3801</v>
      </c>
      <c r="C1947" s="203" t="s">
        <v>3802</v>
      </c>
      <c r="D1947" s="202" t="s">
        <v>2289</v>
      </c>
      <c r="E1947" s="195"/>
      <c r="F1947" s="204"/>
    </row>
    <row r="1948" spans="1:19" ht="15" hidden="1" x14ac:dyDescent="0.25">
      <c r="B1948" s="202" t="s">
        <v>3803</v>
      </c>
      <c r="C1948" s="203" t="s">
        <v>3804</v>
      </c>
      <c r="D1948" s="202" t="s">
        <v>2289</v>
      </c>
      <c r="E1948" s="195"/>
      <c r="F1948" s="204"/>
    </row>
    <row r="1949" spans="1:19" ht="15" hidden="1" x14ac:dyDescent="0.25">
      <c r="B1949" s="202" t="s">
        <v>3805</v>
      </c>
      <c r="C1949" s="203" t="s">
        <v>3806</v>
      </c>
      <c r="D1949" s="202" t="s">
        <v>2289</v>
      </c>
      <c r="E1949" s="195"/>
      <c r="F1949" s="204"/>
    </row>
    <row r="1950" spans="1:19" ht="15" hidden="1" x14ac:dyDescent="0.25">
      <c r="B1950" s="202" t="s">
        <v>3807</v>
      </c>
      <c r="C1950" s="203" t="s">
        <v>3808</v>
      </c>
      <c r="D1950" s="202" t="s">
        <v>2289</v>
      </c>
      <c r="E1950" s="195"/>
      <c r="F1950" s="204"/>
    </row>
    <row r="1951" spans="1:19" ht="15" hidden="1" x14ac:dyDescent="0.25">
      <c r="B1951" s="202" t="s">
        <v>3809</v>
      </c>
      <c r="C1951" s="203" t="s">
        <v>3810</v>
      </c>
      <c r="D1951" s="202" t="s">
        <v>2289</v>
      </c>
      <c r="E1951" s="195"/>
      <c r="F1951" s="204"/>
    </row>
    <row r="1952" spans="1:19" ht="15" hidden="1" x14ac:dyDescent="0.25">
      <c r="B1952" s="202" t="s">
        <v>3811</v>
      </c>
      <c r="C1952" s="203" t="s">
        <v>3812</v>
      </c>
      <c r="D1952" s="202" t="s">
        <v>2289</v>
      </c>
      <c r="E1952" s="195"/>
      <c r="F1952" s="204"/>
    </row>
    <row r="1953" spans="2:6" ht="15" hidden="1" x14ac:dyDescent="0.25">
      <c r="B1953" s="202" t="s">
        <v>3813</v>
      </c>
      <c r="C1953" s="203" t="s">
        <v>3814</v>
      </c>
      <c r="D1953" s="202" t="s">
        <v>2289</v>
      </c>
      <c r="E1953" s="195"/>
      <c r="F1953" s="204"/>
    </row>
    <row r="1954" spans="2:6" ht="15" hidden="1" x14ac:dyDescent="0.25">
      <c r="B1954" s="202" t="s">
        <v>3815</v>
      </c>
      <c r="C1954" s="203" t="s">
        <v>3816</v>
      </c>
      <c r="D1954" s="202" t="s">
        <v>2289</v>
      </c>
      <c r="E1954" s="195"/>
      <c r="F1954" s="204"/>
    </row>
    <row r="1955" spans="2:6" ht="15" hidden="1" x14ac:dyDescent="0.25">
      <c r="B1955" s="202" t="s">
        <v>3817</v>
      </c>
      <c r="C1955" s="203" t="s">
        <v>3818</v>
      </c>
      <c r="D1955" s="202" t="s">
        <v>2289</v>
      </c>
      <c r="E1955" s="195"/>
      <c r="F1955" s="204"/>
    </row>
    <row r="1956" spans="2:6" ht="15" hidden="1" x14ac:dyDescent="0.25">
      <c r="B1956" s="202" t="s">
        <v>3819</v>
      </c>
      <c r="C1956" s="203" t="s">
        <v>3820</v>
      </c>
      <c r="D1956" s="202" t="s">
        <v>2289</v>
      </c>
      <c r="E1956" s="195"/>
      <c r="F1956" s="204"/>
    </row>
    <row r="1957" spans="2:6" ht="15" hidden="1" x14ac:dyDescent="0.25">
      <c r="B1957" s="202" t="s">
        <v>3821</v>
      </c>
      <c r="C1957" s="203" t="s">
        <v>3822</v>
      </c>
      <c r="D1957" s="202" t="s">
        <v>2289</v>
      </c>
      <c r="E1957" s="195"/>
      <c r="F1957" s="204"/>
    </row>
    <row r="1958" spans="2:6" ht="15" hidden="1" x14ac:dyDescent="0.25">
      <c r="B1958" s="202" t="s">
        <v>3823</v>
      </c>
      <c r="C1958" s="203" t="s">
        <v>3824</v>
      </c>
      <c r="D1958" s="202" t="s">
        <v>2289</v>
      </c>
      <c r="E1958" s="195"/>
      <c r="F1958" s="204"/>
    </row>
    <row r="1959" spans="2:6" ht="15" hidden="1" x14ac:dyDescent="0.25">
      <c r="B1959" s="202" t="s">
        <v>3825</v>
      </c>
      <c r="C1959" s="203" t="s">
        <v>3826</v>
      </c>
      <c r="D1959" s="202" t="s">
        <v>2289</v>
      </c>
      <c r="E1959" s="195"/>
      <c r="F1959" s="204"/>
    </row>
    <row r="1960" spans="2:6" ht="15" hidden="1" x14ac:dyDescent="0.25">
      <c r="B1960" s="202" t="s">
        <v>3827</v>
      </c>
      <c r="C1960" s="203" t="s">
        <v>3828</v>
      </c>
      <c r="D1960" s="202" t="s">
        <v>2289</v>
      </c>
      <c r="E1960" s="195"/>
      <c r="F1960" s="204"/>
    </row>
    <row r="1961" spans="2:6" ht="15" hidden="1" x14ac:dyDescent="0.25">
      <c r="B1961" s="202" t="s">
        <v>3829</v>
      </c>
      <c r="C1961" s="203" t="s">
        <v>3830</v>
      </c>
      <c r="D1961" s="202" t="s">
        <v>2289</v>
      </c>
      <c r="E1961" s="195"/>
      <c r="F1961" s="204"/>
    </row>
    <row r="1962" spans="2:6" ht="15" hidden="1" x14ac:dyDescent="0.25">
      <c r="B1962" s="202" t="s">
        <v>3831</v>
      </c>
      <c r="C1962" s="203" t="s">
        <v>3832</v>
      </c>
      <c r="D1962" s="202" t="s">
        <v>2289</v>
      </c>
      <c r="E1962" s="195"/>
      <c r="F1962" s="204"/>
    </row>
    <row r="1963" spans="2:6" ht="15" hidden="1" x14ac:dyDescent="0.25">
      <c r="B1963" s="202" t="s">
        <v>3833</v>
      </c>
      <c r="C1963" s="203" t="s">
        <v>3834</v>
      </c>
      <c r="D1963" s="202" t="s">
        <v>2289</v>
      </c>
      <c r="E1963" s="195"/>
      <c r="F1963" s="204"/>
    </row>
    <row r="1964" spans="2:6" ht="15" hidden="1" x14ac:dyDescent="0.25">
      <c r="B1964" s="202" t="s">
        <v>3835</v>
      </c>
      <c r="C1964" s="203" t="s">
        <v>3836</v>
      </c>
      <c r="D1964" s="202" t="s">
        <v>2289</v>
      </c>
      <c r="E1964" s="195"/>
      <c r="F1964" s="204"/>
    </row>
    <row r="1965" spans="2:6" ht="15" hidden="1" x14ac:dyDescent="0.25">
      <c r="B1965" s="202" t="s">
        <v>3837</v>
      </c>
      <c r="C1965" s="203" t="s">
        <v>3838</v>
      </c>
      <c r="D1965" s="202" t="s">
        <v>2289</v>
      </c>
      <c r="E1965" s="195"/>
      <c r="F1965" s="204"/>
    </row>
    <row r="1966" spans="2:6" ht="15" hidden="1" x14ac:dyDescent="0.25">
      <c r="B1966" s="202" t="s">
        <v>3839</v>
      </c>
      <c r="C1966" s="203" t="s">
        <v>3840</v>
      </c>
      <c r="D1966" s="202" t="s">
        <v>2289</v>
      </c>
      <c r="E1966" s="195"/>
      <c r="F1966" s="204"/>
    </row>
    <row r="1967" spans="2:6" ht="15" hidden="1" x14ac:dyDescent="0.25">
      <c r="B1967" s="202" t="s">
        <v>3841</v>
      </c>
      <c r="C1967" s="203" t="s">
        <v>3842</v>
      </c>
      <c r="D1967" s="202" t="s">
        <v>2289</v>
      </c>
      <c r="E1967" s="195"/>
      <c r="F1967" s="204"/>
    </row>
    <row r="1968" spans="2:6" ht="15" hidden="1" x14ac:dyDescent="0.25">
      <c r="B1968" s="202" t="s">
        <v>3843</v>
      </c>
      <c r="C1968" s="203" t="s">
        <v>3844</v>
      </c>
      <c r="D1968" s="202" t="s">
        <v>2289</v>
      </c>
      <c r="E1968" s="195"/>
      <c r="F1968" s="204"/>
    </row>
    <row r="1969" spans="2:6" ht="15" hidden="1" x14ac:dyDescent="0.25">
      <c r="B1969" s="202" t="s">
        <v>3845</v>
      </c>
      <c r="C1969" s="203" t="s">
        <v>3846</v>
      </c>
      <c r="D1969" s="202" t="s">
        <v>2289</v>
      </c>
      <c r="E1969" s="195"/>
      <c r="F1969" s="204"/>
    </row>
    <row r="1970" spans="2:6" ht="15" hidden="1" x14ac:dyDescent="0.25">
      <c r="B1970" s="202" t="s">
        <v>3847</v>
      </c>
      <c r="C1970" s="203" t="s">
        <v>3848</v>
      </c>
      <c r="D1970" s="202" t="s">
        <v>2289</v>
      </c>
      <c r="E1970" s="195"/>
      <c r="F1970" s="204"/>
    </row>
    <row r="1971" spans="2:6" ht="15" hidden="1" x14ac:dyDescent="0.25">
      <c r="B1971" s="202" t="s">
        <v>3849</v>
      </c>
      <c r="C1971" s="203" t="s">
        <v>3850</v>
      </c>
      <c r="D1971" s="202" t="s">
        <v>2289</v>
      </c>
      <c r="E1971" s="195"/>
      <c r="F1971" s="204"/>
    </row>
    <row r="1972" spans="2:6" ht="15" hidden="1" x14ac:dyDescent="0.25">
      <c r="B1972" s="202" t="s">
        <v>3851</v>
      </c>
      <c r="C1972" s="203" t="s">
        <v>3852</v>
      </c>
      <c r="D1972" s="202" t="s">
        <v>2289</v>
      </c>
      <c r="E1972" s="195"/>
      <c r="F1972" s="204"/>
    </row>
    <row r="1973" spans="2:6" ht="15" hidden="1" x14ac:dyDescent="0.25">
      <c r="B1973" s="202" t="s">
        <v>3853</v>
      </c>
      <c r="C1973" s="203" t="s">
        <v>3854</v>
      </c>
      <c r="D1973" s="202" t="s">
        <v>2289</v>
      </c>
      <c r="E1973" s="195"/>
      <c r="F1973" s="204"/>
    </row>
    <row r="1974" spans="2:6" ht="15" hidden="1" x14ac:dyDescent="0.25">
      <c r="B1974" s="202" t="s">
        <v>3855</v>
      </c>
      <c r="C1974" s="203" t="s">
        <v>3856</v>
      </c>
      <c r="D1974" s="202" t="s">
        <v>2289</v>
      </c>
      <c r="E1974" s="195"/>
      <c r="F1974" s="204"/>
    </row>
    <row r="1975" spans="2:6" ht="15" hidden="1" x14ac:dyDescent="0.25">
      <c r="B1975" s="202" t="s">
        <v>3857</v>
      </c>
      <c r="C1975" s="203" t="s">
        <v>3858</v>
      </c>
      <c r="D1975" s="202" t="s">
        <v>2289</v>
      </c>
      <c r="E1975" s="195"/>
      <c r="F1975" s="204"/>
    </row>
    <row r="1976" spans="2:6" ht="15" hidden="1" x14ac:dyDescent="0.25">
      <c r="B1976" s="202" t="s">
        <v>3859</v>
      </c>
      <c r="C1976" s="203" t="s">
        <v>3860</v>
      </c>
      <c r="D1976" s="202" t="s">
        <v>2289</v>
      </c>
      <c r="E1976" s="195"/>
      <c r="F1976" s="204"/>
    </row>
    <row r="1977" spans="2:6" ht="15" hidden="1" x14ac:dyDescent="0.25">
      <c r="B1977" s="202" t="s">
        <v>3861</v>
      </c>
      <c r="C1977" s="203" t="s">
        <v>3862</v>
      </c>
      <c r="D1977" s="202" t="s">
        <v>2289</v>
      </c>
      <c r="E1977" s="195"/>
      <c r="F1977" s="204"/>
    </row>
    <row r="1978" spans="2:6" ht="15" hidden="1" x14ac:dyDescent="0.25">
      <c r="B1978" s="202" t="s">
        <v>3863</v>
      </c>
      <c r="C1978" s="203" t="s">
        <v>3864</v>
      </c>
      <c r="D1978" s="202" t="s">
        <v>2289</v>
      </c>
      <c r="E1978" s="195"/>
      <c r="F1978" s="204"/>
    </row>
    <row r="1979" spans="2:6" ht="15" hidden="1" x14ac:dyDescent="0.25">
      <c r="B1979" s="202" t="s">
        <v>3865</v>
      </c>
      <c r="C1979" s="203" t="s">
        <v>3866</v>
      </c>
      <c r="D1979" s="202" t="s">
        <v>2289</v>
      </c>
      <c r="E1979" s="195"/>
      <c r="F1979" s="204"/>
    </row>
    <row r="1980" spans="2:6" ht="15" hidden="1" x14ac:dyDescent="0.25">
      <c r="B1980" s="202" t="s">
        <v>3867</v>
      </c>
      <c r="C1980" s="203" t="s">
        <v>3868</v>
      </c>
      <c r="D1980" s="202" t="s">
        <v>2289</v>
      </c>
      <c r="E1980" s="195"/>
      <c r="F1980" s="204"/>
    </row>
    <row r="1981" spans="2:6" ht="15" hidden="1" x14ac:dyDescent="0.25">
      <c r="B1981" s="202" t="s">
        <v>3869</v>
      </c>
      <c r="C1981" s="203" t="s">
        <v>3870</v>
      </c>
      <c r="D1981" s="202" t="s">
        <v>2289</v>
      </c>
      <c r="E1981" s="195"/>
      <c r="F1981" s="204"/>
    </row>
    <row r="1982" spans="2:6" ht="15" hidden="1" x14ac:dyDescent="0.25">
      <c r="B1982" s="202" t="s">
        <v>3871</v>
      </c>
      <c r="C1982" s="203" t="s">
        <v>3872</v>
      </c>
      <c r="D1982" s="202" t="s">
        <v>2289</v>
      </c>
      <c r="E1982" s="195"/>
      <c r="F1982" s="204"/>
    </row>
    <row r="1983" spans="2:6" ht="15" hidden="1" x14ac:dyDescent="0.25">
      <c r="B1983" s="202" t="s">
        <v>3873</v>
      </c>
      <c r="C1983" s="203" t="s">
        <v>3874</v>
      </c>
      <c r="D1983" s="202" t="s">
        <v>2289</v>
      </c>
      <c r="E1983" s="195"/>
      <c r="F1983" s="204"/>
    </row>
    <row r="1984" spans="2:6" ht="15" hidden="1" x14ac:dyDescent="0.25">
      <c r="B1984" s="202" t="s">
        <v>3875</v>
      </c>
      <c r="C1984" s="203" t="s">
        <v>3876</v>
      </c>
      <c r="D1984" s="202" t="s">
        <v>2289</v>
      </c>
      <c r="E1984" s="195"/>
      <c r="F1984" s="204"/>
    </row>
    <row r="1985" spans="2:6" ht="15" hidden="1" x14ac:dyDescent="0.25">
      <c r="B1985" s="202" t="s">
        <v>3877</v>
      </c>
      <c r="C1985" s="203" t="s">
        <v>3878</v>
      </c>
      <c r="D1985" s="202" t="s">
        <v>2289</v>
      </c>
      <c r="E1985" s="195"/>
      <c r="F1985" s="204"/>
    </row>
    <row r="1986" spans="2:6" ht="15" hidden="1" x14ac:dyDescent="0.25">
      <c r="B1986" s="202" t="s">
        <v>3879</v>
      </c>
      <c r="C1986" s="203" t="s">
        <v>3880</v>
      </c>
      <c r="D1986" s="202" t="s">
        <v>2289</v>
      </c>
      <c r="E1986" s="195"/>
      <c r="F1986" s="204"/>
    </row>
    <row r="1987" spans="2:6" ht="15" hidden="1" x14ac:dyDescent="0.25">
      <c r="B1987" s="202" t="s">
        <v>3881</v>
      </c>
      <c r="C1987" s="203" t="s">
        <v>3882</v>
      </c>
      <c r="D1987" s="202" t="s">
        <v>2289</v>
      </c>
      <c r="E1987" s="195"/>
      <c r="F1987" s="204"/>
    </row>
    <row r="1988" spans="2:6" ht="15" hidden="1" x14ac:dyDescent="0.25">
      <c r="B1988" s="202" t="s">
        <v>3883</v>
      </c>
      <c r="C1988" s="203" t="s">
        <v>3884</v>
      </c>
      <c r="D1988" s="202" t="s">
        <v>2289</v>
      </c>
      <c r="E1988" s="195"/>
      <c r="F1988" s="204"/>
    </row>
    <row r="1989" spans="2:6" ht="15" hidden="1" x14ac:dyDescent="0.25">
      <c r="B1989" s="202" t="s">
        <v>3885</v>
      </c>
      <c r="C1989" s="203" t="s">
        <v>3886</v>
      </c>
      <c r="D1989" s="202" t="s">
        <v>2289</v>
      </c>
      <c r="E1989" s="195"/>
      <c r="F1989" s="204"/>
    </row>
    <row r="1990" spans="2:6" ht="15" hidden="1" x14ac:dyDescent="0.25">
      <c r="B1990" s="202" t="s">
        <v>3887</v>
      </c>
      <c r="C1990" s="203" t="s">
        <v>3888</v>
      </c>
      <c r="D1990" s="202" t="s">
        <v>2289</v>
      </c>
      <c r="E1990" s="195"/>
      <c r="F1990" s="204"/>
    </row>
    <row r="1991" spans="2:6" ht="15" hidden="1" x14ac:dyDescent="0.25">
      <c r="B1991" s="202" t="s">
        <v>3889</v>
      </c>
      <c r="C1991" s="203" t="s">
        <v>3890</v>
      </c>
      <c r="D1991" s="202" t="s">
        <v>2289</v>
      </c>
      <c r="E1991" s="195"/>
      <c r="F1991" s="204"/>
    </row>
    <row r="1992" spans="2:6" ht="15" hidden="1" x14ac:dyDescent="0.25">
      <c r="B1992" s="202" t="s">
        <v>3891</v>
      </c>
      <c r="C1992" s="203" t="s">
        <v>3892</v>
      </c>
      <c r="D1992" s="202" t="s">
        <v>2289</v>
      </c>
      <c r="E1992" s="195"/>
      <c r="F1992" s="204"/>
    </row>
    <row r="1993" spans="2:6" ht="15" hidden="1" x14ac:dyDescent="0.25">
      <c r="B1993" s="202" t="s">
        <v>3893</v>
      </c>
      <c r="C1993" s="203" t="s">
        <v>3894</v>
      </c>
      <c r="D1993" s="202" t="s">
        <v>2289</v>
      </c>
      <c r="E1993" s="195"/>
      <c r="F1993" s="204"/>
    </row>
    <row r="1994" spans="2:6" ht="15" hidden="1" x14ac:dyDescent="0.25">
      <c r="B1994" s="202" t="s">
        <v>3895</v>
      </c>
      <c r="C1994" s="203" t="s">
        <v>3896</v>
      </c>
      <c r="D1994" s="202" t="s">
        <v>2289</v>
      </c>
      <c r="E1994" s="195"/>
      <c r="F1994" s="204"/>
    </row>
    <row r="1995" spans="2:6" ht="15" hidden="1" x14ac:dyDescent="0.25">
      <c r="B1995" s="202" t="s">
        <v>3897</v>
      </c>
      <c r="C1995" s="203" t="s">
        <v>3898</v>
      </c>
      <c r="D1995" s="202" t="s">
        <v>2289</v>
      </c>
      <c r="E1995" s="195"/>
      <c r="F1995" s="204"/>
    </row>
    <row r="1996" spans="2:6" ht="15" hidden="1" x14ac:dyDescent="0.25">
      <c r="B1996" s="202" t="s">
        <v>3899</v>
      </c>
      <c r="C1996" s="203" t="s">
        <v>3900</v>
      </c>
      <c r="D1996" s="202" t="s">
        <v>2289</v>
      </c>
      <c r="E1996" s="195"/>
      <c r="F1996" s="204"/>
    </row>
    <row r="1997" spans="2:6" ht="15" hidden="1" x14ac:dyDescent="0.25">
      <c r="B1997" s="202" t="s">
        <v>3901</v>
      </c>
      <c r="C1997" s="203" t="s">
        <v>3902</v>
      </c>
      <c r="D1997" s="202" t="s">
        <v>2289</v>
      </c>
      <c r="E1997" s="195"/>
      <c r="F1997" s="204"/>
    </row>
    <row r="1998" spans="2:6" ht="15" hidden="1" x14ac:dyDescent="0.25">
      <c r="B1998" s="202" t="s">
        <v>3903</v>
      </c>
      <c r="C1998" s="203" t="s">
        <v>3904</v>
      </c>
      <c r="D1998" s="202" t="s">
        <v>2289</v>
      </c>
      <c r="E1998" s="195"/>
      <c r="F1998" s="204"/>
    </row>
    <row r="1999" spans="2:6" ht="15" hidden="1" x14ac:dyDescent="0.25">
      <c r="B1999" s="202" t="s">
        <v>3905</v>
      </c>
      <c r="C1999" s="203" t="s">
        <v>3906</v>
      </c>
      <c r="D1999" s="202" t="s">
        <v>2289</v>
      </c>
      <c r="E1999" s="195"/>
      <c r="F1999" s="204"/>
    </row>
    <row r="2000" spans="2:6" ht="15" hidden="1" x14ac:dyDescent="0.25">
      <c r="B2000" s="202" t="s">
        <v>3907</v>
      </c>
      <c r="C2000" s="203" t="s">
        <v>3908</v>
      </c>
      <c r="D2000" s="202" t="s">
        <v>2289</v>
      </c>
      <c r="E2000" s="195"/>
      <c r="F2000" s="204"/>
    </row>
    <row r="2001" spans="2:6" ht="15" hidden="1" x14ac:dyDescent="0.25">
      <c r="B2001" s="202" t="s">
        <v>3909</v>
      </c>
      <c r="C2001" s="203" t="s">
        <v>3910</v>
      </c>
      <c r="D2001" s="202" t="s">
        <v>2289</v>
      </c>
      <c r="E2001" s="195"/>
      <c r="F2001" s="204"/>
    </row>
    <row r="2002" spans="2:6" ht="15" hidden="1" x14ac:dyDescent="0.25">
      <c r="B2002" s="202" t="s">
        <v>3911</v>
      </c>
      <c r="C2002" s="203" t="s">
        <v>3912</v>
      </c>
      <c r="D2002" s="202" t="s">
        <v>2289</v>
      </c>
      <c r="E2002" s="195"/>
      <c r="F2002" s="204"/>
    </row>
    <row r="2003" spans="2:6" ht="15" hidden="1" x14ac:dyDescent="0.25">
      <c r="B2003" s="202" t="s">
        <v>3913</v>
      </c>
      <c r="C2003" s="203" t="s">
        <v>3914</v>
      </c>
      <c r="D2003" s="202" t="s">
        <v>2289</v>
      </c>
      <c r="E2003" s="195"/>
      <c r="F2003" s="204"/>
    </row>
    <row r="2004" spans="2:6" ht="15" hidden="1" x14ac:dyDescent="0.25">
      <c r="B2004" s="202" t="s">
        <v>3915</v>
      </c>
      <c r="C2004" s="203" t="s">
        <v>3916</v>
      </c>
      <c r="D2004" s="202" t="s">
        <v>2289</v>
      </c>
      <c r="E2004" s="195"/>
      <c r="F2004" s="204"/>
    </row>
    <row r="2005" spans="2:6" ht="15" hidden="1" x14ac:dyDescent="0.25">
      <c r="B2005" s="202" t="s">
        <v>3917</v>
      </c>
      <c r="C2005" s="203" t="s">
        <v>3918</v>
      </c>
      <c r="D2005" s="202" t="s">
        <v>2289</v>
      </c>
      <c r="E2005" s="195"/>
      <c r="F2005" s="204"/>
    </row>
    <row r="2006" spans="2:6" ht="15" hidden="1" x14ac:dyDescent="0.25">
      <c r="B2006" s="202" t="s">
        <v>3919</v>
      </c>
      <c r="C2006" s="203" t="s">
        <v>3920</v>
      </c>
      <c r="D2006" s="202" t="s">
        <v>2289</v>
      </c>
      <c r="E2006" s="195"/>
      <c r="F2006" s="204"/>
    </row>
    <row r="2007" spans="2:6" ht="15" hidden="1" x14ac:dyDescent="0.25">
      <c r="B2007" s="202" t="s">
        <v>3921</v>
      </c>
      <c r="C2007" s="203" t="s">
        <v>3922</v>
      </c>
      <c r="D2007" s="202" t="s">
        <v>2289</v>
      </c>
      <c r="E2007" s="195"/>
      <c r="F2007" s="204"/>
    </row>
    <row r="2008" spans="2:6" ht="15" hidden="1" x14ac:dyDescent="0.25">
      <c r="B2008" s="202" t="s">
        <v>3923</v>
      </c>
      <c r="C2008" s="203" t="s">
        <v>3924</v>
      </c>
      <c r="D2008" s="202" t="s">
        <v>2289</v>
      </c>
      <c r="E2008" s="195"/>
      <c r="F2008" s="204"/>
    </row>
    <row r="2009" spans="2:6" ht="15" hidden="1" x14ac:dyDescent="0.25">
      <c r="B2009" s="202" t="s">
        <v>3925</v>
      </c>
      <c r="C2009" s="203" t="s">
        <v>3926</v>
      </c>
      <c r="D2009" s="202" t="s">
        <v>2289</v>
      </c>
      <c r="E2009" s="195"/>
      <c r="F2009" s="204"/>
    </row>
    <row r="2010" spans="2:6" ht="15" hidden="1" x14ac:dyDescent="0.25">
      <c r="B2010" s="202" t="s">
        <v>3927</v>
      </c>
      <c r="C2010" s="203" t="s">
        <v>3928</v>
      </c>
      <c r="D2010" s="202" t="s">
        <v>2289</v>
      </c>
      <c r="E2010" s="195"/>
      <c r="F2010" s="204"/>
    </row>
    <row r="2011" spans="2:6" ht="15" hidden="1" x14ac:dyDescent="0.25">
      <c r="B2011" s="202" t="s">
        <v>3929</v>
      </c>
      <c r="C2011" s="203" t="s">
        <v>3930</v>
      </c>
      <c r="D2011" s="202" t="s">
        <v>2289</v>
      </c>
      <c r="E2011" s="195"/>
      <c r="F2011" s="204"/>
    </row>
    <row r="2012" spans="2:6" ht="15" hidden="1" x14ac:dyDescent="0.25">
      <c r="B2012" s="202" t="s">
        <v>3931</v>
      </c>
      <c r="C2012" s="203" t="s">
        <v>3932</v>
      </c>
      <c r="D2012" s="202" t="s">
        <v>2289</v>
      </c>
      <c r="E2012" s="195"/>
      <c r="F2012" s="204"/>
    </row>
    <row r="2013" spans="2:6" ht="15" hidden="1" x14ac:dyDescent="0.25">
      <c r="B2013" s="202" t="s">
        <v>3933</v>
      </c>
      <c r="C2013" s="203" t="s">
        <v>3934</v>
      </c>
      <c r="D2013" s="202" t="s">
        <v>2289</v>
      </c>
      <c r="E2013" s="195"/>
      <c r="F2013" s="204"/>
    </row>
    <row r="2014" spans="2:6" ht="15" hidden="1" x14ac:dyDescent="0.25">
      <c r="B2014" s="202" t="s">
        <v>3935</v>
      </c>
      <c r="C2014" s="203" t="s">
        <v>3936</v>
      </c>
      <c r="D2014" s="202" t="s">
        <v>2289</v>
      </c>
      <c r="E2014" s="195"/>
      <c r="F2014" s="204"/>
    </row>
    <row r="2015" spans="2:6" ht="15" hidden="1" x14ac:dyDescent="0.25">
      <c r="B2015" s="202" t="s">
        <v>3937</v>
      </c>
      <c r="C2015" s="203" t="s">
        <v>3938</v>
      </c>
      <c r="D2015" s="202" t="s">
        <v>2289</v>
      </c>
      <c r="E2015" s="195"/>
      <c r="F2015" s="204"/>
    </row>
    <row r="2016" spans="2:6" ht="15" hidden="1" x14ac:dyDescent="0.25">
      <c r="B2016" s="202" t="s">
        <v>3939</v>
      </c>
      <c r="C2016" s="203" t="s">
        <v>3940</v>
      </c>
      <c r="D2016" s="202" t="s">
        <v>2289</v>
      </c>
      <c r="E2016" s="195"/>
      <c r="F2016" s="204"/>
    </row>
    <row r="2017" spans="2:6" ht="15" hidden="1" x14ac:dyDescent="0.25">
      <c r="B2017" s="202" t="s">
        <v>3941</v>
      </c>
      <c r="C2017" s="203" t="s">
        <v>3942</v>
      </c>
      <c r="D2017" s="202" t="s">
        <v>2289</v>
      </c>
      <c r="E2017" s="195"/>
      <c r="F2017" s="204"/>
    </row>
    <row r="2018" spans="2:6" ht="15" hidden="1" x14ac:dyDescent="0.25">
      <c r="B2018" s="202" t="s">
        <v>3943</v>
      </c>
      <c r="C2018" s="203" t="s">
        <v>3944</v>
      </c>
      <c r="D2018" s="202" t="s">
        <v>2289</v>
      </c>
      <c r="E2018" s="195"/>
      <c r="F2018" s="204"/>
    </row>
    <row r="2019" spans="2:6" ht="15" hidden="1" x14ac:dyDescent="0.25">
      <c r="B2019" s="202" t="s">
        <v>3945</v>
      </c>
      <c r="C2019" s="203" t="s">
        <v>3946</v>
      </c>
      <c r="D2019" s="202" t="s">
        <v>2289</v>
      </c>
      <c r="E2019" s="195"/>
      <c r="F2019" s="204"/>
    </row>
    <row r="2020" spans="2:6" ht="15" hidden="1" x14ac:dyDescent="0.25">
      <c r="B2020" s="202" t="s">
        <v>3947</v>
      </c>
      <c r="C2020" s="203" t="s">
        <v>3948</v>
      </c>
      <c r="D2020" s="202" t="s">
        <v>2289</v>
      </c>
      <c r="E2020" s="195"/>
      <c r="F2020" s="204"/>
    </row>
    <row r="2021" spans="2:6" ht="15" hidden="1" x14ac:dyDescent="0.25">
      <c r="B2021" s="202" t="s">
        <v>3949</v>
      </c>
      <c r="C2021" s="203" t="s">
        <v>3950</v>
      </c>
      <c r="D2021" s="202" t="s">
        <v>2289</v>
      </c>
      <c r="E2021" s="195"/>
      <c r="F2021" s="204"/>
    </row>
    <row r="2022" spans="2:6" ht="15" hidden="1" x14ac:dyDescent="0.25">
      <c r="B2022" s="202" t="s">
        <v>3951</v>
      </c>
      <c r="C2022" s="203" t="s">
        <v>3952</v>
      </c>
      <c r="D2022" s="202" t="s">
        <v>2289</v>
      </c>
      <c r="E2022" s="195"/>
      <c r="F2022" s="204"/>
    </row>
    <row r="2023" spans="2:6" ht="15" hidden="1" x14ac:dyDescent="0.25">
      <c r="B2023" s="202" t="s">
        <v>3953</v>
      </c>
      <c r="C2023" s="203" t="s">
        <v>3954</v>
      </c>
      <c r="D2023" s="202" t="s">
        <v>2289</v>
      </c>
      <c r="E2023" s="195"/>
      <c r="F2023" s="204"/>
    </row>
    <row r="2024" spans="2:6" ht="15" hidden="1" x14ac:dyDescent="0.25">
      <c r="B2024" s="202" t="s">
        <v>3955</v>
      </c>
      <c r="C2024" s="203" t="s">
        <v>3956</v>
      </c>
      <c r="D2024" s="202" t="s">
        <v>2289</v>
      </c>
      <c r="E2024" s="195"/>
      <c r="F2024" s="204"/>
    </row>
    <row r="2025" spans="2:6" ht="15" hidden="1" x14ac:dyDescent="0.25">
      <c r="B2025" s="202" t="s">
        <v>3957</v>
      </c>
      <c r="C2025" s="203" t="s">
        <v>3958</v>
      </c>
      <c r="D2025" s="202" t="s">
        <v>2289</v>
      </c>
      <c r="E2025" s="195"/>
      <c r="F2025" s="204"/>
    </row>
    <row r="2026" spans="2:6" ht="15" hidden="1" x14ac:dyDescent="0.25">
      <c r="B2026" s="202" t="s">
        <v>3959</v>
      </c>
      <c r="C2026" s="203" t="s">
        <v>3960</v>
      </c>
      <c r="D2026" s="202" t="s">
        <v>2289</v>
      </c>
      <c r="E2026" s="195"/>
      <c r="F2026" s="204"/>
    </row>
    <row r="2027" spans="2:6" ht="15" hidden="1" x14ac:dyDescent="0.25">
      <c r="B2027" s="202" t="s">
        <v>3961</v>
      </c>
      <c r="C2027" s="203" t="s">
        <v>3962</v>
      </c>
      <c r="D2027" s="202" t="s">
        <v>2289</v>
      </c>
      <c r="E2027" s="195"/>
      <c r="F2027" s="204"/>
    </row>
    <row r="2028" spans="2:6" ht="15" hidden="1" x14ac:dyDescent="0.25">
      <c r="B2028" s="202" t="s">
        <v>3963</v>
      </c>
      <c r="C2028" s="203" t="s">
        <v>3964</v>
      </c>
      <c r="D2028" s="202" t="s">
        <v>2289</v>
      </c>
      <c r="E2028" s="195"/>
      <c r="F2028" s="204"/>
    </row>
    <row r="2029" spans="2:6" ht="15" hidden="1" x14ac:dyDescent="0.25">
      <c r="B2029" s="202" t="s">
        <v>3965</v>
      </c>
      <c r="C2029" s="203" t="s">
        <v>3966</v>
      </c>
      <c r="D2029" s="202" t="s">
        <v>2289</v>
      </c>
      <c r="E2029" s="195"/>
      <c r="F2029" s="204"/>
    </row>
    <row r="2030" spans="2:6" ht="15" hidden="1" x14ac:dyDescent="0.25">
      <c r="B2030" s="202" t="s">
        <v>3967</v>
      </c>
      <c r="C2030" s="203" t="s">
        <v>3968</v>
      </c>
      <c r="D2030" s="202" t="s">
        <v>2289</v>
      </c>
      <c r="E2030" s="195"/>
      <c r="F2030" s="204"/>
    </row>
    <row r="2031" spans="2:6" ht="15" hidden="1" x14ac:dyDescent="0.25">
      <c r="B2031" s="202" t="s">
        <v>3969</v>
      </c>
      <c r="C2031" s="203" t="s">
        <v>3970</v>
      </c>
      <c r="D2031" s="202" t="s">
        <v>2289</v>
      </c>
      <c r="E2031" s="195"/>
      <c r="F2031" s="204"/>
    </row>
    <row r="2032" spans="2:6" ht="15" hidden="1" x14ac:dyDescent="0.25">
      <c r="B2032" s="202" t="s">
        <v>3971</v>
      </c>
      <c r="C2032" s="203" t="s">
        <v>3972</v>
      </c>
      <c r="D2032" s="202" t="s">
        <v>2289</v>
      </c>
      <c r="E2032" s="195"/>
      <c r="F2032" s="204"/>
    </row>
    <row r="2033" spans="2:6" ht="15" hidden="1" x14ac:dyDescent="0.25">
      <c r="B2033" s="202" t="s">
        <v>3973</v>
      </c>
      <c r="C2033" s="203" t="s">
        <v>3974</v>
      </c>
      <c r="D2033" s="202" t="s">
        <v>2289</v>
      </c>
      <c r="E2033" s="195"/>
      <c r="F2033" s="204"/>
    </row>
    <row r="2034" spans="2:6" ht="15" hidden="1" x14ac:dyDescent="0.25">
      <c r="B2034" s="202" t="s">
        <v>3975</v>
      </c>
      <c r="C2034" s="203" t="s">
        <v>3976</v>
      </c>
      <c r="D2034" s="202" t="s">
        <v>2289</v>
      </c>
      <c r="E2034" s="195"/>
      <c r="F2034" s="204"/>
    </row>
    <row r="2035" spans="2:6" ht="15" hidden="1" x14ac:dyDescent="0.25">
      <c r="B2035" s="202" t="s">
        <v>3977</v>
      </c>
      <c r="C2035" s="203" t="s">
        <v>3978</v>
      </c>
      <c r="D2035" s="202" t="s">
        <v>2289</v>
      </c>
      <c r="E2035" s="195"/>
      <c r="F2035" s="204"/>
    </row>
    <row r="2036" spans="2:6" ht="15" hidden="1" x14ac:dyDescent="0.25">
      <c r="B2036" s="202" t="s">
        <v>3979</v>
      </c>
      <c r="C2036" s="203" t="s">
        <v>3980</v>
      </c>
      <c r="D2036" s="202" t="s">
        <v>2289</v>
      </c>
      <c r="E2036" s="195"/>
      <c r="F2036" s="204"/>
    </row>
    <row r="2037" spans="2:6" ht="15" hidden="1" x14ac:dyDescent="0.25">
      <c r="B2037" s="202" t="s">
        <v>3981</v>
      </c>
      <c r="C2037" s="203" t="s">
        <v>3982</v>
      </c>
      <c r="D2037" s="202" t="s">
        <v>2289</v>
      </c>
      <c r="E2037" s="195"/>
      <c r="F2037" s="204"/>
    </row>
    <row r="2038" spans="2:6" ht="15" hidden="1" x14ac:dyDescent="0.25">
      <c r="B2038" s="202" t="s">
        <v>3983</v>
      </c>
      <c r="C2038" s="203" t="s">
        <v>3984</v>
      </c>
      <c r="D2038" s="202" t="s">
        <v>2289</v>
      </c>
      <c r="E2038" s="195"/>
      <c r="F2038" s="204"/>
    </row>
    <row r="2039" spans="2:6" ht="15" hidden="1" x14ac:dyDescent="0.25">
      <c r="B2039" s="202" t="s">
        <v>3985</v>
      </c>
      <c r="C2039" s="203" t="s">
        <v>3986</v>
      </c>
      <c r="D2039" s="202" t="s">
        <v>2289</v>
      </c>
      <c r="E2039" s="195"/>
      <c r="F2039" s="204"/>
    </row>
    <row r="2040" spans="2:6" ht="15" hidden="1" x14ac:dyDescent="0.25">
      <c r="B2040" s="202" t="s">
        <v>3987</v>
      </c>
      <c r="C2040" s="203" t="s">
        <v>3988</v>
      </c>
      <c r="D2040" s="202" t="s">
        <v>2289</v>
      </c>
      <c r="E2040" s="195"/>
      <c r="F2040" s="204"/>
    </row>
    <row r="2041" spans="2:6" ht="15" hidden="1" x14ac:dyDescent="0.25">
      <c r="B2041" s="202" t="s">
        <v>3989</v>
      </c>
      <c r="C2041" s="203" t="s">
        <v>3990</v>
      </c>
      <c r="D2041" s="202" t="s">
        <v>2289</v>
      </c>
      <c r="E2041" s="195"/>
      <c r="F2041" s="204"/>
    </row>
    <row r="2042" spans="2:6" ht="15" hidden="1" x14ac:dyDescent="0.25">
      <c r="B2042" s="202" t="s">
        <v>3991</v>
      </c>
      <c r="C2042" s="203" t="s">
        <v>3992</v>
      </c>
      <c r="D2042" s="202" t="s">
        <v>2289</v>
      </c>
      <c r="E2042" s="195"/>
      <c r="F2042" s="204"/>
    </row>
    <row r="2043" spans="2:6" ht="15" hidden="1" x14ac:dyDescent="0.25">
      <c r="B2043" s="202" t="s">
        <v>3993</v>
      </c>
      <c r="C2043" s="203" t="s">
        <v>3994</v>
      </c>
      <c r="D2043" s="202" t="s">
        <v>2289</v>
      </c>
      <c r="E2043" s="195"/>
      <c r="F2043" s="204"/>
    </row>
    <row r="2044" spans="2:6" ht="15" hidden="1" x14ac:dyDescent="0.25">
      <c r="B2044" s="202" t="s">
        <v>3995</v>
      </c>
      <c r="C2044" s="203" t="s">
        <v>3996</v>
      </c>
      <c r="D2044" s="202" t="s">
        <v>2289</v>
      </c>
      <c r="E2044" s="195"/>
      <c r="F2044" s="204"/>
    </row>
    <row r="2045" spans="2:6" ht="15" hidden="1" x14ac:dyDescent="0.25">
      <c r="B2045" s="202" t="s">
        <v>3997</v>
      </c>
      <c r="C2045" s="203" t="s">
        <v>3998</v>
      </c>
      <c r="D2045" s="202" t="s">
        <v>2289</v>
      </c>
      <c r="E2045" s="195"/>
      <c r="F2045" s="204"/>
    </row>
    <row r="2046" spans="2:6" ht="15" hidden="1" x14ac:dyDescent="0.25">
      <c r="B2046" s="202" t="s">
        <v>3999</v>
      </c>
      <c r="C2046" s="203" t="s">
        <v>4000</v>
      </c>
      <c r="D2046" s="202" t="s">
        <v>2289</v>
      </c>
      <c r="E2046" s="195"/>
      <c r="F2046" s="204"/>
    </row>
    <row r="2047" spans="2:6" ht="15" hidden="1" x14ac:dyDescent="0.25">
      <c r="B2047" s="202" t="s">
        <v>4001</v>
      </c>
      <c r="C2047" s="203" t="s">
        <v>4002</v>
      </c>
      <c r="D2047" s="202" t="s">
        <v>2289</v>
      </c>
      <c r="E2047" s="195"/>
      <c r="F2047" s="204"/>
    </row>
    <row r="2048" spans="2:6" ht="15" hidden="1" x14ac:dyDescent="0.25">
      <c r="B2048" s="202" t="s">
        <v>4003</v>
      </c>
      <c r="C2048" s="203" t="s">
        <v>4004</v>
      </c>
      <c r="D2048" s="202" t="s">
        <v>2289</v>
      </c>
      <c r="E2048" s="195"/>
      <c r="F2048" s="204"/>
    </row>
    <row r="2049" spans="2:6" ht="15" hidden="1" x14ac:dyDescent="0.25">
      <c r="B2049" s="202" t="s">
        <v>4005</v>
      </c>
      <c r="C2049" s="203" t="s">
        <v>4006</v>
      </c>
      <c r="D2049" s="202" t="s">
        <v>2289</v>
      </c>
      <c r="E2049" s="195"/>
      <c r="F2049" s="204"/>
    </row>
    <row r="2050" spans="2:6" ht="15" hidden="1" x14ac:dyDescent="0.25">
      <c r="B2050" s="202" t="s">
        <v>4007</v>
      </c>
      <c r="C2050" s="203" t="s">
        <v>4008</v>
      </c>
      <c r="D2050" s="202" t="s">
        <v>2289</v>
      </c>
      <c r="E2050" s="195"/>
      <c r="F2050" s="204"/>
    </row>
    <row r="2051" spans="2:6" ht="15" hidden="1" x14ac:dyDescent="0.25">
      <c r="B2051" s="202" t="s">
        <v>4009</v>
      </c>
      <c r="C2051" s="203" t="s">
        <v>4010</v>
      </c>
      <c r="D2051" s="202" t="s">
        <v>2289</v>
      </c>
      <c r="E2051" s="195"/>
      <c r="F2051" s="204"/>
    </row>
    <row r="2052" spans="2:6" ht="15" hidden="1" x14ac:dyDescent="0.25">
      <c r="B2052" s="202" t="s">
        <v>4011</v>
      </c>
      <c r="C2052" s="203" t="s">
        <v>4012</v>
      </c>
      <c r="D2052" s="202" t="s">
        <v>2289</v>
      </c>
      <c r="E2052" s="195"/>
      <c r="F2052" s="204"/>
    </row>
    <row r="2053" spans="2:6" ht="15" hidden="1" x14ac:dyDescent="0.25">
      <c r="B2053" s="202" t="s">
        <v>4013</v>
      </c>
      <c r="C2053" s="203" t="s">
        <v>4014</v>
      </c>
      <c r="D2053" s="202" t="s">
        <v>2289</v>
      </c>
      <c r="E2053" s="195"/>
      <c r="F2053" s="204"/>
    </row>
    <row r="2054" spans="2:6" ht="15" hidden="1" x14ac:dyDescent="0.25">
      <c r="B2054" s="202" t="s">
        <v>4015</v>
      </c>
      <c r="C2054" s="203" t="s">
        <v>4016</v>
      </c>
      <c r="D2054" s="202" t="s">
        <v>2289</v>
      </c>
      <c r="E2054" s="195"/>
      <c r="F2054" s="204"/>
    </row>
    <row r="2055" spans="2:6" ht="15" hidden="1" x14ac:dyDescent="0.25">
      <c r="B2055" s="202" t="s">
        <v>4017</v>
      </c>
      <c r="C2055" s="203" t="s">
        <v>4018</v>
      </c>
      <c r="D2055" s="202" t="s">
        <v>2289</v>
      </c>
      <c r="E2055" s="195"/>
      <c r="F2055" s="204"/>
    </row>
    <row r="2056" spans="2:6" ht="15" hidden="1" x14ac:dyDescent="0.25">
      <c r="B2056" s="202" t="s">
        <v>4019</v>
      </c>
      <c r="C2056" s="203" t="s">
        <v>4020</v>
      </c>
      <c r="D2056" s="202" t="s">
        <v>2289</v>
      </c>
      <c r="E2056" s="195"/>
      <c r="F2056" s="204"/>
    </row>
    <row r="2057" spans="2:6" ht="15" hidden="1" x14ac:dyDescent="0.25">
      <c r="B2057" s="202" t="s">
        <v>4021</v>
      </c>
      <c r="C2057" s="203" t="s">
        <v>4022</v>
      </c>
      <c r="D2057" s="202" t="s">
        <v>2289</v>
      </c>
      <c r="E2057" s="195"/>
      <c r="F2057" s="204"/>
    </row>
    <row r="2058" spans="2:6" ht="15" hidden="1" x14ac:dyDescent="0.25">
      <c r="B2058" s="202" t="s">
        <v>4023</v>
      </c>
      <c r="C2058" s="203" t="s">
        <v>4024</v>
      </c>
      <c r="D2058" s="202" t="s">
        <v>2289</v>
      </c>
      <c r="E2058" s="195"/>
      <c r="F2058" s="204"/>
    </row>
    <row r="2059" spans="2:6" ht="15" hidden="1" x14ac:dyDescent="0.25">
      <c r="B2059" s="202" t="s">
        <v>4025</v>
      </c>
      <c r="C2059" s="203" t="s">
        <v>4026</v>
      </c>
      <c r="D2059" s="202" t="s">
        <v>2289</v>
      </c>
      <c r="E2059" s="195"/>
      <c r="F2059" s="204"/>
    </row>
    <row r="2060" spans="2:6" ht="15" hidden="1" x14ac:dyDescent="0.25">
      <c r="B2060" s="202" t="s">
        <v>4027</v>
      </c>
      <c r="C2060" s="203" t="s">
        <v>4028</v>
      </c>
      <c r="D2060" s="202" t="s">
        <v>2289</v>
      </c>
      <c r="E2060" s="195"/>
      <c r="F2060" s="204"/>
    </row>
    <row r="2061" spans="2:6" ht="15" hidden="1" x14ac:dyDescent="0.25">
      <c r="B2061" s="202" t="s">
        <v>4029</v>
      </c>
      <c r="C2061" s="203" t="s">
        <v>4030</v>
      </c>
      <c r="D2061" s="202" t="s">
        <v>2289</v>
      </c>
      <c r="E2061" s="195"/>
      <c r="F2061" s="204"/>
    </row>
    <row r="2062" spans="2:6" ht="15" hidden="1" x14ac:dyDescent="0.25">
      <c r="B2062" s="202" t="s">
        <v>4031</v>
      </c>
      <c r="C2062" s="203" t="s">
        <v>4032</v>
      </c>
      <c r="D2062" s="202" t="s">
        <v>2289</v>
      </c>
      <c r="E2062" s="195"/>
      <c r="F2062" s="204"/>
    </row>
    <row r="2063" spans="2:6" ht="15" hidden="1" x14ac:dyDescent="0.25">
      <c r="B2063" s="202" t="s">
        <v>4033</v>
      </c>
      <c r="C2063" s="203" t="s">
        <v>4034</v>
      </c>
      <c r="D2063" s="202" t="s">
        <v>2289</v>
      </c>
      <c r="E2063" s="195"/>
      <c r="F2063" s="204"/>
    </row>
    <row r="2064" spans="2:6" ht="15" hidden="1" x14ac:dyDescent="0.25">
      <c r="B2064" s="202" t="s">
        <v>4035</v>
      </c>
      <c r="C2064" s="203" t="s">
        <v>4036</v>
      </c>
      <c r="D2064" s="202" t="s">
        <v>2289</v>
      </c>
      <c r="E2064" s="195"/>
      <c r="F2064" s="204"/>
    </row>
    <row r="2065" spans="2:6" ht="15" hidden="1" x14ac:dyDescent="0.25">
      <c r="B2065" s="202" t="s">
        <v>4037</v>
      </c>
      <c r="C2065" s="203" t="s">
        <v>4038</v>
      </c>
      <c r="D2065" s="202" t="s">
        <v>2289</v>
      </c>
      <c r="E2065" s="195"/>
      <c r="F2065" s="204"/>
    </row>
    <row r="2066" spans="2:6" ht="15" hidden="1" x14ac:dyDescent="0.25">
      <c r="B2066" s="202" t="s">
        <v>4039</v>
      </c>
      <c r="C2066" s="203" t="s">
        <v>4040</v>
      </c>
      <c r="D2066" s="202" t="s">
        <v>2289</v>
      </c>
      <c r="E2066" s="195"/>
      <c r="F2066" s="204"/>
    </row>
    <row r="2067" spans="2:6" ht="15" hidden="1" x14ac:dyDescent="0.25">
      <c r="B2067" s="202" t="s">
        <v>4041</v>
      </c>
      <c r="C2067" s="203" t="s">
        <v>4042</v>
      </c>
      <c r="D2067" s="202" t="s">
        <v>2289</v>
      </c>
      <c r="E2067" s="195"/>
      <c r="F2067" s="204"/>
    </row>
    <row r="2068" spans="2:6" ht="15" hidden="1" x14ac:dyDescent="0.25">
      <c r="B2068" s="202" t="s">
        <v>4043</v>
      </c>
      <c r="C2068" s="203" t="s">
        <v>4044</v>
      </c>
      <c r="D2068" s="202" t="s">
        <v>2289</v>
      </c>
      <c r="E2068" s="195"/>
      <c r="F2068" s="204"/>
    </row>
    <row r="2069" spans="2:6" ht="15" hidden="1" x14ac:dyDescent="0.25">
      <c r="B2069" s="202" t="s">
        <v>4045</v>
      </c>
      <c r="C2069" s="203" t="s">
        <v>4046</v>
      </c>
      <c r="D2069" s="202" t="s">
        <v>2289</v>
      </c>
      <c r="E2069" s="195"/>
      <c r="F2069" s="204"/>
    </row>
    <row r="2070" spans="2:6" ht="15" hidden="1" x14ac:dyDescent="0.25">
      <c r="B2070" s="202" t="s">
        <v>4047</v>
      </c>
      <c r="C2070" s="203" t="s">
        <v>4048</v>
      </c>
      <c r="D2070" s="202" t="s">
        <v>2289</v>
      </c>
      <c r="E2070" s="195"/>
      <c r="F2070" s="204"/>
    </row>
    <row r="2071" spans="2:6" ht="15" hidden="1" x14ac:dyDescent="0.25">
      <c r="B2071" s="202" t="s">
        <v>4049</v>
      </c>
      <c r="C2071" s="203" t="s">
        <v>4050</v>
      </c>
      <c r="D2071" s="202" t="s">
        <v>2289</v>
      </c>
      <c r="E2071" s="195"/>
      <c r="F2071" s="204"/>
    </row>
    <row r="2072" spans="2:6" ht="15" hidden="1" x14ac:dyDescent="0.25">
      <c r="B2072" s="202" t="s">
        <v>4051</v>
      </c>
      <c r="C2072" s="203" t="s">
        <v>4052</v>
      </c>
      <c r="D2072" s="202" t="s">
        <v>2289</v>
      </c>
      <c r="E2072" s="195"/>
      <c r="F2072" s="204"/>
    </row>
    <row r="2073" spans="2:6" ht="15" hidden="1" x14ac:dyDescent="0.25">
      <c r="B2073" s="202" t="s">
        <v>4053</v>
      </c>
      <c r="C2073" s="203" t="s">
        <v>4054</v>
      </c>
      <c r="D2073" s="202" t="s">
        <v>2289</v>
      </c>
      <c r="E2073" s="195"/>
      <c r="F2073" s="204"/>
    </row>
    <row r="2074" spans="2:6" ht="15" hidden="1" x14ac:dyDescent="0.25">
      <c r="B2074" s="202" t="s">
        <v>4055</v>
      </c>
      <c r="C2074" s="203" t="s">
        <v>4056</v>
      </c>
      <c r="D2074" s="202" t="s">
        <v>2289</v>
      </c>
      <c r="E2074" s="195"/>
      <c r="F2074" s="204"/>
    </row>
    <row r="2075" spans="2:6" ht="15" hidden="1" x14ac:dyDescent="0.25">
      <c r="B2075" s="202" t="s">
        <v>4057</v>
      </c>
      <c r="C2075" s="203" t="s">
        <v>4058</v>
      </c>
      <c r="D2075" s="202" t="s">
        <v>2289</v>
      </c>
      <c r="E2075" s="195"/>
      <c r="F2075" s="204"/>
    </row>
    <row r="2076" spans="2:6" ht="15" hidden="1" x14ac:dyDescent="0.25">
      <c r="B2076" s="202" t="s">
        <v>4059</v>
      </c>
      <c r="C2076" s="203" t="s">
        <v>4060</v>
      </c>
      <c r="D2076" s="202" t="s">
        <v>2289</v>
      </c>
      <c r="E2076" s="195"/>
      <c r="F2076" s="204"/>
    </row>
    <row r="2077" spans="2:6" ht="15" hidden="1" x14ac:dyDescent="0.25">
      <c r="B2077" s="202" t="s">
        <v>4061</v>
      </c>
      <c r="C2077" s="203" t="s">
        <v>4062</v>
      </c>
      <c r="D2077" s="202" t="s">
        <v>2289</v>
      </c>
      <c r="E2077" s="195"/>
      <c r="F2077" s="204"/>
    </row>
    <row r="2078" spans="2:6" ht="15" hidden="1" x14ac:dyDescent="0.25">
      <c r="B2078" s="202" t="s">
        <v>4063</v>
      </c>
      <c r="C2078" s="203" t="s">
        <v>4064</v>
      </c>
      <c r="D2078" s="202" t="s">
        <v>2289</v>
      </c>
      <c r="E2078" s="195"/>
      <c r="F2078" s="204"/>
    </row>
    <row r="2079" spans="2:6" ht="15" hidden="1" x14ac:dyDescent="0.25">
      <c r="B2079" s="202" t="s">
        <v>4065</v>
      </c>
      <c r="C2079" s="203" t="s">
        <v>4066</v>
      </c>
      <c r="D2079" s="202" t="s">
        <v>2289</v>
      </c>
      <c r="E2079" s="195"/>
      <c r="F2079" s="204"/>
    </row>
    <row r="2080" spans="2:6" ht="15" hidden="1" x14ac:dyDescent="0.25">
      <c r="B2080" s="202" t="s">
        <v>4067</v>
      </c>
      <c r="C2080" s="203" t="s">
        <v>4068</v>
      </c>
      <c r="D2080" s="202" t="s">
        <v>2289</v>
      </c>
      <c r="E2080" s="195"/>
      <c r="F2080" s="204"/>
    </row>
    <row r="2081" spans="2:6" ht="15" hidden="1" x14ac:dyDescent="0.25">
      <c r="B2081" s="202" t="s">
        <v>4069</v>
      </c>
      <c r="C2081" s="203" t="s">
        <v>4070</v>
      </c>
      <c r="D2081" s="202" t="s">
        <v>2289</v>
      </c>
      <c r="E2081" s="195"/>
      <c r="F2081" s="204"/>
    </row>
    <row r="2082" spans="2:6" ht="15" hidden="1" x14ac:dyDescent="0.25">
      <c r="B2082" s="202" t="s">
        <v>4071</v>
      </c>
      <c r="C2082" s="203" t="s">
        <v>4072</v>
      </c>
      <c r="D2082" s="202" t="s">
        <v>2289</v>
      </c>
      <c r="E2082" s="195"/>
      <c r="F2082" s="204"/>
    </row>
    <row r="2083" spans="2:6" ht="15" hidden="1" x14ac:dyDescent="0.25">
      <c r="B2083" s="202" t="s">
        <v>4073</v>
      </c>
      <c r="C2083" s="203" t="s">
        <v>4074</v>
      </c>
      <c r="D2083" s="202" t="s">
        <v>2289</v>
      </c>
      <c r="E2083" s="195"/>
      <c r="F2083" s="204"/>
    </row>
    <row r="2084" spans="2:6" ht="15" hidden="1" x14ac:dyDescent="0.25">
      <c r="B2084" s="202" t="s">
        <v>4075</v>
      </c>
      <c r="C2084" s="203" t="s">
        <v>4076</v>
      </c>
      <c r="D2084" s="202" t="s">
        <v>2289</v>
      </c>
      <c r="E2084" s="195"/>
      <c r="F2084" s="204"/>
    </row>
    <row r="2085" spans="2:6" ht="15" hidden="1" x14ac:dyDescent="0.25">
      <c r="B2085" s="202" t="s">
        <v>4077</v>
      </c>
      <c r="C2085" s="203" t="s">
        <v>4078</v>
      </c>
      <c r="D2085" s="202" t="s">
        <v>2289</v>
      </c>
      <c r="E2085" s="195"/>
      <c r="F2085" s="204"/>
    </row>
    <row r="2086" spans="2:6" ht="15" hidden="1" x14ac:dyDescent="0.25">
      <c r="B2086" s="202" t="s">
        <v>4079</v>
      </c>
      <c r="C2086" s="203" t="s">
        <v>4080</v>
      </c>
      <c r="D2086" s="202" t="s">
        <v>2289</v>
      </c>
      <c r="E2086" s="195"/>
      <c r="F2086" s="204"/>
    </row>
    <row r="2087" spans="2:6" ht="15" hidden="1" x14ac:dyDescent="0.25">
      <c r="B2087" s="202" t="s">
        <v>4081</v>
      </c>
      <c r="C2087" s="203" t="s">
        <v>4082</v>
      </c>
      <c r="D2087" s="202" t="s">
        <v>2289</v>
      </c>
      <c r="E2087" s="195"/>
      <c r="F2087" s="204"/>
    </row>
    <row r="2088" spans="2:6" ht="15" hidden="1" x14ac:dyDescent="0.25">
      <c r="B2088" s="202" t="s">
        <v>4083</v>
      </c>
      <c r="C2088" s="203" t="s">
        <v>4084</v>
      </c>
      <c r="D2088" s="202" t="s">
        <v>2289</v>
      </c>
      <c r="E2088" s="195"/>
      <c r="F2088" s="204"/>
    </row>
    <row r="2089" spans="2:6" ht="15" hidden="1" x14ac:dyDescent="0.25">
      <c r="B2089" s="202" t="s">
        <v>4085</v>
      </c>
      <c r="C2089" s="203" t="s">
        <v>4086</v>
      </c>
      <c r="D2089" s="202" t="s">
        <v>2289</v>
      </c>
      <c r="E2089" s="195"/>
      <c r="F2089" s="204"/>
    </row>
    <row r="2090" spans="2:6" ht="15" hidden="1" x14ac:dyDescent="0.25">
      <c r="B2090" s="202" t="s">
        <v>4087</v>
      </c>
      <c r="C2090" s="203" t="s">
        <v>4088</v>
      </c>
      <c r="D2090" s="202" t="s">
        <v>2289</v>
      </c>
      <c r="E2090" s="195"/>
      <c r="F2090" s="204"/>
    </row>
    <row r="2091" spans="2:6" ht="15" hidden="1" x14ac:dyDescent="0.25">
      <c r="B2091" s="202" t="s">
        <v>4089</v>
      </c>
      <c r="C2091" s="203" t="s">
        <v>4090</v>
      </c>
      <c r="D2091" s="202" t="s">
        <v>2289</v>
      </c>
      <c r="E2091" s="195"/>
      <c r="F2091" s="204"/>
    </row>
    <row r="2092" spans="2:6" ht="15" hidden="1" x14ac:dyDescent="0.25">
      <c r="B2092" s="202" t="s">
        <v>4091</v>
      </c>
      <c r="C2092" s="203" t="s">
        <v>4092</v>
      </c>
      <c r="D2092" s="202" t="s">
        <v>2289</v>
      </c>
      <c r="E2092" s="195"/>
      <c r="F2092" s="204"/>
    </row>
    <row r="2093" spans="2:6" ht="15" hidden="1" x14ac:dyDescent="0.25">
      <c r="B2093" s="202" t="s">
        <v>4093</v>
      </c>
      <c r="C2093" s="203" t="s">
        <v>4094</v>
      </c>
      <c r="D2093" s="202" t="s">
        <v>2289</v>
      </c>
      <c r="E2093" s="195"/>
      <c r="F2093" s="204"/>
    </row>
    <row r="2094" spans="2:6" ht="15" hidden="1" x14ac:dyDescent="0.25">
      <c r="B2094" s="202" t="s">
        <v>4095</v>
      </c>
      <c r="C2094" s="203" t="s">
        <v>4096</v>
      </c>
      <c r="D2094" s="202" t="s">
        <v>2289</v>
      </c>
      <c r="E2094" s="195"/>
      <c r="F2094" s="204"/>
    </row>
    <row r="2095" spans="2:6" ht="15" hidden="1" x14ac:dyDescent="0.25">
      <c r="B2095" s="202" t="s">
        <v>4097</v>
      </c>
      <c r="C2095" s="203" t="s">
        <v>4098</v>
      </c>
      <c r="D2095" s="202" t="s">
        <v>2289</v>
      </c>
      <c r="E2095" s="195"/>
      <c r="F2095" s="204"/>
    </row>
    <row r="2096" spans="2:6" ht="15" hidden="1" x14ac:dyDescent="0.25">
      <c r="B2096" s="202" t="s">
        <v>4099</v>
      </c>
      <c r="C2096" s="203" t="s">
        <v>4100</v>
      </c>
      <c r="D2096" s="202" t="s">
        <v>2289</v>
      </c>
      <c r="E2096" s="195"/>
      <c r="F2096" s="204"/>
    </row>
    <row r="2097" spans="2:6" ht="15" hidden="1" x14ac:dyDescent="0.25">
      <c r="B2097" s="202" t="s">
        <v>4101</v>
      </c>
      <c r="C2097" s="203" t="s">
        <v>4102</v>
      </c>
      <c r="D2097" s="202" t="s">
        <v>2289</v>
      </c>
      <c r="E2097" s="195"/>
      <c r="F2097" s="204"/>
    </row>
    <row r="2098" spans="2:6" ht="15" hidden="1" x14ac:dyDescent="0.25">
      <c r="B2098" s="202" t="s">
        <v>4103</v>
      </c>
      <c r="C2098" s="203" t="s">
        <v>4104</v>
      </c>
      <c r="D2098" s="202" t="s">
        <v>2289</v>
      </c>
      <c r="E2098" s="195"/>
      <c r="F2098" s="204"/>
    </row>
    <row r="2099" spans="2:6" ht="15" hidden="1" x14ac:dyDescent="0.25">
      <c r="B2099" s="202" t="s">
        <v>4105</v>
      </c>
      <c r="C2099" s="203" t="s">
        <v>4106</v>
      </c>
      <c r="D2099" s="202" t="s">
        <v>2289</v>
      </c>
      <c r="E2099" s="195"/>
      <c r="F2099" s="204"/>
    </row>
    <row r="2100" spans="2:6" ht="15" hidden="1" x14ac:dyDescent="0.25">
      <c r="B2100" s="202" t="s">
        <v>4107</v>
      </c>
      <c r="C2100" s="203" t="s">
        <v>4108</v>
      </c>
      <c r="D2100" s="202" t="s">
        <v>2289</v>
      </c>
      <c r="E2100" s="195"/>
      <c r="F2100" s="204"/>
    </row>
    <row r="2101" spans="2:6" ht="15" hidden="1" x14ac:dyDescent="0.25">
      <c r="B2101" s="202" t="s">
        <v>4109</v>
      </c>
      <c r="C2101" s="203" t="s">
        <v>4110</v>
      </c>
      <c r="D2101" s="202" t="s">
        <v>2289</v>
      </c>
      <c r="E2101" s="195"/>
      <c r="F2101" s="204"/>
    </row>
    <row r="2102" spans="2:6" ht="15" hidden="1" x14ac:dyDescent="0.25">
      <c r="B2102" s="202" t="s">
        <v>4111</v>
      </c>
      <c r="C2102" s="203" t="s">
        <v>4112</v>
      </c>
      <c r="D2102" s="202" t="s">
        <v>2289</v>
      </c>
      <c r="E2102" s="195"/>
      <c r="F2102" s="204"/>
    </row>
    <row r="2103" spans="2:6" ht="15" hidden="1" x14ac:dyDescent="0.25">
      <c r="B2103" s="202" t="s">
        <v>4113</v>
      </c>
      <c r="C2103" s="203" t="s">
        <v>4114</v>
      </c>
      <c r="D2103" s="202" t="s">
        <v>2289</v>
      </c>
      <c r="E2103" s="195"/>
      <c r="F2103" s="204"/>
    </row>
    <row r="2104" spans="2:6" ht="15" hidden="1" x14ac:dyDescent="0.25">
      <c r="B2104" s="202" t="s">
        <v>4115</v>
      </c>
      <c r="C2104" s="203" t="s">
        <v>4116</v>
      </c>
      <c r="D2104" s="202" t="s">
        <v>2289</v>
      </c>
      <c r="E2104" s="195"/>
      <c r="F2104" s="204"/>
    </row>
    <row r="2105" spans="2:6" ht="15" hidden="1" x14ac:dyDescent="0.25">
      <c r="B2105" s="202" t="s">
        <v>4117</v>
      </c>
      <c r="C2105" s="203" t="s">
        <v>4118</v>
      </c>
      <c r="D2105" s="202" t="s">
        <v>2289</v>
      </c>
      <c r="E2105" s="195"/>
      <c r="F2105" s="204"/>
    </row>
    <row r="2106" spans="2:6" ht="15" hidden="1" x14ac:dyDescent="0.25">
      <c r="B2106" s="202" t="s">
        <v>4119</v>
      </c>
      <c r="C2106" s="203" t="s">
        <v>4120</v>
      </c>
      <c r="D2106" s="202" t="s">
        <v>2289</v>
      </c>
      <c r="E2106" s="195"/>
      <c r="F2106" s="204"/>
    </row>
    <row r="2107" spans="2:6" ht="15" hidden="1" x14ac:dyDescent="0.25">
      <c r="B2107" s="202" t="s">
        <v>4121</v>
      </c>
      <c r="C2107" s="203" t="s">
        <v>4122</v>
      </c>
      <c r="D2107" s="202" t="s">
        <v>2289</v>
      </c>
      <c r="E2107" s="195"/>
      <c r="F2107" s="204"/>
    </row>
    <row r="2108" spans="2:6" ht="15" hidden="1" x14ac:dyDescent="0.25">
      <c r="B2108" s="202" t="s">
        <v>4123</v>
      </c>
      <c r="C2108" s="203" t="s">
        <v>4124</v>
      </c>
      <c r="D2108" s="202" t="s">
        <v>2289</v>
      </c>
      <c r="E2108" s="195"/>
      <c r="F2108" s="204"/>
    </row>
    <row r="2109" spans="2:6" ht="15" hidden="1" x14ac:dyDescent="0.25">
      <c r="B2109" s="202" t="s">
        <v>4125</v>
      </c>
      <c r="C2109" s="203" t="s">
        <v>4126</v>
      </c>
      <c r="D2109" s="202" t="s">
        <v>2289</v>
      </c>
      <c r="E2109" s="195"/>
      <c r="F2109" s="204"/>
    </row>
    <row r="2110" spans="2:6" ht="15" hidden="1" x14ac:dyDescent="0.25">
      <c r="B2110" s="202" t="s">
        <v>4127</v>
      </c>
      <c r="C2110" s="203" t="s">
        <v>4128</v>
      </c>
      <c r="D2110" s="202" t="s">
        <v>2289</v>
      </c>
      <c r="E2110" s="195"/>
      <c r="F2110" s="204"/>
    </row>
    <row r="2111" spans="2:6" ht="15" hidden="1" x14ac:dyDescent="0.25">
      <c r="B2111" s="202" t="s">
        <v>4129</v>
      </c>
      <c r="C2111" s="203" t="s">
        <v>4130</v>
      </c>
      <c r="D2111" s="202" t="s">
        <v>2289</v>
      </c>
      <c r="E2111" s="195"/>
      <c r="F2111" s="204"/>
    </row>
    <row r="2112" spans="2:6" ht="15" hidden="1" x14ac:dyDescent="0.25">
      <c r="B2112" s="202" t="s">
        <v>4131</v>
      </c>
      <c r="C2112" s="203" t="s">
        <v>4132</v>
      </c>
      <c r="D2112" s="202" t="s">
        <v>2289</v>
      </c>
      <c r="E2112" s="195"/>
      <c r="F2112" s="204"/>
    </row>
    <row r="2113" spans="2:6" ht="15" hidden="1" x14ac:dyDescent="0.25">
      <c r="B2113" s="202" t="s">
        <v>4133</v>
      </c>
      <c r="C2113" s="203" t="s">
        <v>4134</v>
      </c>
      <c r="D2113" s="202" t="s">
        <v>2289</v>
      </c>
      <c r="E2113" s="195"/>
      <c r="F2113" s="204"/>
    </row>
    <row r="2114" spans="2:6" ht="15" hidden="1" x14ac:dyDescent="0.25">
      <c r="B2114" s="202" t="s">
        <v>4135</v>
      </c>
      <c r="C2114" s="203" t="s">
        <v>4136</v>
      </c>
      <c r="D2114" s="202" t="s">
        <v>2289</v>
      </c>
      <c r="E2114" s="195"/>
      <c r="F2114" s="204"/>
    </row>
    <row r="2115" spans="2:6" ht="15" hidden="1" x14ac:dyDescent="0.25">
      <c r="B2115" s="202" t="s">
        <v>4137</v>
      </c>
      <c r="C2115" s="203" t="s">
        <v>4138</v>
      </c>
      <c r="D2115" s="202" t="s">
        <v>2289</v>
      </c>
      <c r="E2115" s="195"/>
      <c r="F2115" s="204"/>
    </row>
    <row r="2116" spans="2:6" ht="15" hidden="1" x14ac:dyDescent="0.25">
      <c r="B2116" s="202" t="s">
        <v>4139</v>
      </c>
      <c r="C2116" s="203" t="s">
        <v>4140</v>
      </c>
      <c r="D2116" s="202" t="s">
        <v>2289</v>
      </c>
      <c r="E2116" s="195"/>
      <c r="F2116" s="204"/>
    </row>
    <row r="2117" spans="2:6" ht="15" hidden="1" x14ac:dyDescent="0.25">
      <c r="B2117" s="202" t="s">
        <v>4141</v>
      </c>
      <c r="C2117" s="203" t="s">
        <v>4142</v>
      </c>
      <c r="D2117" s="202" t="s">
        <v>2289</v>
      </c>
      <c r="E2117" s="195"/>
      <c r="F2117" s="204"/>
    </row>
    <row r="2118" spans="2:6" ht="15" hidden="1" x14ac:dyDescent="0.25">
      <c r="B2118" s="202" t="s">
        <v>4143</v>
      </c>
      <c r="C2118" s="203" t="s">
        <v>4144</v>
      </c>
      <c r="D2118" s="202" t="s">
        <v>2289</v>
      </c>
      <c r="E2118" s="195"/>
      <c r="F2118" s="204"/>
    </row>
    <row r="2119" spans="2:6" ht="15" hidden="1" x14ac:dyDescent="0.25">
      <c r="B2119" s="202" t="s">
        <v>4145</v>
      </c>
      <c r="C2119" s="203" t="s">
        <v>4146</v>
      </c>
      <c r="D2119" s="202" t="s">
        <v>2289</v>
      </c>
      <c r="E2119" s="195"/>
      <c r="F2119" s="204"/>
    </row>
    <row r="2120" spans="2:6" ht="15" hidden="1" x14ac:dyDescent="0.25">
      <c r="B2120" s="202" t="s">
        <v>4147</v>
      </c>
      <c r="C2120" s="203" t="s">
        <v>4148</v>
      </c>
      <c r="D2120" s="202" t="s">
        <v>2289</v>
      </c>
      <c r="E2120" s="195"/>
      <c r="F2120" s="204"/>
    </row>
    <row r="2121" spans="2:6" ht="15" hidden="1" x14ac:dyDescent="0.25">
      <c r="B2121" s="202" t="s">
        <v>4149</v>
      </c>
      <c r="C2121" s="203" t="s">
        <v>4150</v>
      </c>
      <c r="D2121" s="202" t="s">
        <v>2289</v>
      </c>
      <c r="E2121" s="195"/>
      <c r="F2121" s="204"/>
    </row>
    <row r="2122" spans="2:6" ht="15" hidden="1" x14ac:dyDescent="0.25">
      <c r="B2122" s="202" t="s">
        <v>4151</v>
      </c>
      <c r="C2122" s="203" t="s">
        <v>4152</v>
      </c>
      <c r="D2122" s="202" t="s">
        <v>2289</v>
      </c>
      <c r="E2122" s="195"/>
      <c r="F2122" s="204"/>
    </row>
    <row r="2123" spans="2:6" ht="15" hidden="1" x14ac:dyDescent="0.25">
      <c r="B2123" s="202" t="s">
        <v>4153</v>
      </c>
      <c r="C2123" s="203" t="s">
        <v>4154</v>
      </c>
      <c r="D2123" s="202" t="s">
        <v>2289</v>
      </c>
      <c r="E2123" s="195"/>
      <c r="F2123" s="204"/>
    </row>
    <row r="2124" spans="2:6" ht="15" hidden="1" x14ac:dyDescent="0.25">
      <c r="B2124" s="202" t="s">
        <v>4155</v>
      </c>
      <c r="C2124" s="203" t="s">
        <v>4156</v>
      </c>
      <c r="D2124" s="202" t="s">
        <v>2289</v>
      </c>
      <c r="E2124" s="195"/>
      <c r="F2124" s="204"/>
    </row>
    <row r="2125" spans="2:6" ht="15" hidden="1" x14ac:dyDescent="0.25">
      <c r="B2125" s="202" t="s">
        <v>4157</v>
      </c>
      <c r="C2125" s="203" t="s">
        <v>4158</v>
      </c>
      <c r="D2125" s="202" t="s">
        <v>2289</v>
      </c>
      <c r="E2125" s="195"/>
      <c r="F2125" s="204"/>
    </row>
    <row r="2126" spans="2:6" ht="15" hidden="1" x14ac:dyDescent="0.25">
      <c r="B2126" s="202" t="s">
        <v>4159</v>
      </c>
      <c r="C2126" s="203" t="s">
        <v>4160</v>
      </c>
      <c r="D2126" s="202" t="s">
        <v>2289</v>
      </c>
      <c r="E2126" s="195"/>
      <c r="F2126" s="204"/>
    </row>
    <row r="2127" spans="2:6" ht="15" hidden="1" x14ac:dyDescent="0.25">
      <c r="B2127" s="202" t="s">
        <v>4161</v>
      </c>
      <c r="C2127" s="203" t="s">
        <v>4162</v>
      </c>
      <c r="D2127" s="202" t="s">
        <v>2289</v>
      </c>
      <c r="E2127" s="195"/>
      <c r="F2127" s="204"/>
    </row>
    <row r="2128" spans="2:6" ht="15" hidden="1" x14ac:dyDescent="0.25">
      <c r="B2128" s="202" t="s">
        <v>4163</v>
      </c>
      <c r="C2128" s="203" t="s">
        <v>4164</v>
      </c>
      <c r="D2128" s="202" t="s">
        <v>2289</v>
      </c>
      <c r="E2128" s="195"/>
      <c r="F2128" s="204"/>
    </row>
    <row r="2129" spans="2:6" ht="15" hidden="1" x14ac:dyDescent="0.25">
      <c r="B2129" s="202" t="s">
        <v>4165</v>
      </c>
      <c r="C2129" s="203" t="s">
        <v>4166</v>
      </c>
      <c r="D2129" s="202" t="s">
        <v>2289</v>
      </c>
      <c r="E2129" s="195"/>
      <c r="F2129" s="204"/>
    </row>
    <row r="2130" spans="2:6" ht="15" hidden="1" x14ac:dyDescent="0.25">
      <c r="B2130" s="202" t="s">
        <v>4167</v>
      </c>
      <c r="C2130" s="203" t="s">
        <v>4168</v>
      </c>
      <c r="D2130" s="202" t="s">
        <v>2289</v>
      </c>
      <c r="E2130" s="195"/>
      <c r="F2130" s="204"/>
    </row>
    <row r="2131" spans="2:6" ht="15" hidden="1" x14ac:dyDescent="0.25">
      <c r="B2131" s="202" t="s">
        <v>4169</v>
      </c>
      <c r="C2131" s="203" t="s">
        <v>4170</v>
      </c>
      <c r="D2131" s="202" t="s">
        <v>2289</v>
      </c>
      <c r="E2131" s="195"/>
      <c r="F2131" s="204"/>
    </row>
    <row r="2132" spans="2:6" ht="15" hidden="1" x14ac:dyDescent="0.25">
      <c r="B2132" s="202" t="s">
        <v>4171</v>
      </c>
      <c r="C2132" s="203" t="s">
        <v>4172</v>
      </c>
      <c r="D2132" s="202" t="s">
        <v>2289</v>
      </c>
      <c r="E2132" s="195"/>
      <c r="F2132" s="204"/>
    </row>
    <row r="2133" spans="2:6" ht="15" hidden="1" x14ac:dyDescent="0.25">
      <c r="B2133" s="202" t="s">
        <v>4173</v>
      </c>
      <c r="C2133" s="203" t="s">
        <v>4174</v>
      </c>
      <c r="D2133" s="202" t="s">
        <v>2289</v>
      </c>
      <c r="E2133" s="195"/>
      <c r="F2133" s="204"/>
    </row>
    <row r="2134" spans="2:6" ht="15" hidden="1" x14ac:dyDescent="0.25">
      <c r="B2134" s="202" t="s">
        <v>4175</v>
      </c>
      <c r="C2134" s="203" t="s">
        <v>4176</v>
      </c>
      <c r="D2134" s="202" t="s">
        <v>2289</v>
      </c>
      <c r="E2134" s="195"/>
      <c r="F2134" s="204"/>
    </row>
    <row r="2135" spans="2:6" ht="15" hidden="1" x14ac:dyDescent="0.25">
      <c r="B2135" s="202" t="s">
        <v>4177</v>
      </c>
      <c r="C2135" s="203" t="s">
        <v>4178</v>
      </c>
      <c r="D2135" s="202" t="s">
        <v>2289</v>
      </c>
      <c r="E2135" s="195"/>
      <c r="F2135" s="204"/>
    </row>
    <row r="2136" spans="2:6" ht="15" hidden="1" x14ac:dyDescent="0.25">
      <c r="B2136" s="202" t="s">
        <v>4179</v>
      </c>
      <c r="C2136" s="203" t="s">
        <v>4180</v>
      </c>
      <c r="D2136" s="202" t="s">
        <v>2289</v>
      </c>
      <c r="E2136" s="195"/>
      <c r="F2136" s="204"/>
    </row>
    <row r="2137" spans="2:6" ht="15" hidden="1" x14ac:dyDescent="0.25">
      <c r="B2137" s="202" t="s">
        <v>4181</v>
      </c>
      <c r="C2137" s="203" t="s">
        <v>4182</v>
      </c>
      <c r="D2137" s="202" t="s">
        <v>2289</v>
      </c>
      <c r="E2137" s="195"/>
      <c r="F2137" s="204"/>
    </row>
    <row r="2138" spans="2:6" ht="15" hidden="1" x14ac:dyDescent="0.25">
      <c r="B2138" s="202" t="s">
        <v>4183</v>
      </c>
      <c r="C2138" s="203" t="s">
        <v>4184</v>
      </c>
      <c r="D2138" s="202" t="s">
        <v>2289</v>
      </c>
      <c r="E2138" s="195"/>
      <c r="F2138" s="204"/>
    </row>
    <row r="2139" spans="2:6" ht="15" hidden="1" x14ac:dyDescent="0.25">
      <c r="B2139" s="202" t="s">
        <v>4185</v>
      </c>
      <c r="C2139" s="203" t="s">
        <v>4186</v>
      </c>
      <c r="D2139" s="202" t="s">
        <v>2289</v>
      </c>
      <c r="E2139" s="195"/>
      <c r="F2139" s="204"/>
    </row>
    <row r="2140" spans="2:6" ht="15" hidden="1" x14ac:dyDescent="0.25">
      <c r="B2140" s="202" t="s">
        <v>4187</v>
      </c>
      <c r="C2140" s="203" t="s">
        <v>4188</v>
      </c>
      <c r="D2140" s="202" t="s">
        <v>2289</v>
      </c>
      <c r="E2140" s="195"/>
      <c r="F2140" s="204"/>
    </row>
    <row r="2141" spans="2:6" ht="15" hidden="1" x14ac:dyDescent="0.25">
      <c r="B2141" s="202" t="s">
        <v>4189</v>
      </c>
      <c r="C2141" s="203" t="s">
        <v>4190</v>
      </c>
      <c r="D2141" s="202" t="s">
        <v>2289</v>
      </c>
      <c r="E2141" s="195"/>
      <c r="F2141" s="204"/>
    </row>
    <row r="2142" spans="2:6" ht="15" hidden="1" x14ac:dyDescent="0.25">
      <c r="B2142" s="202" t="s">
        <v>4191</v>
      </c>
      <c r="C2142" s="203" t="s">
        <v>4192</v>
      </c>
      <c r="D2142" s="202" t="s">
        <v>2289</v>
      </c>
      <c r="E2142" s="195"/>
      <c r="F2142" s="204"/>
    </row>
    <row r="2143" spans="2:6" ht="15" hidden="1" x14ac:dyDescent="0.25">
      <c r="B2143" s="202" t="s">
        <v>4193</v>
      </c>
      <c r="C2143" s="203" t="s">
        <v>4194</v>
      </c>
      <c r="D2143" s="202" t="s">
        <v>2289</v>
      </c>
      <c r="E2143" s="195"/>
      <c r="F2143" s="204"/>
    </row>
    <row r="2144" spans="2:6" ht="15" hidden="1" x14ac:dyDescent="0.25">
      <c r="B2144" s="202" t="s">
        <v>4195</v>
      </c>
      <c r="C2144" s="203" t="s">
        <v>4196</v>
      </c>
      <c r="D2144" s="202" t="s">
        <v>2289</v>
      </c>
      <c r="E2144" s="195"/>
      <c r="F2144" s="204"/>
    </row>
    <row r="2145" spans="2:6" ht="15" hidden="1" x14ac:dyDescent="0.25">
      <c r="B2145" s="202" t="s">
        <v>4197</v>
      </c>
      <c r="C2145" s="203" t="s">
        <v>4198</v>
      </c>
      <c r="D2145" s="202" t="s">
        <v>2289</v>
      </c>
      <c r="E2145" s="195"/>
      <c r="F2145" s="204"/>
    </row>
    <row r="2146" spans="2:6" ht="15" hidden="1" x14ac:dyDescent="0.25">
      <c r="B2146" s="202" t="s">
        <v>4199</v>
      </c>
      <c r="C2146" s="203" t="s">
        <v>4200</v>
      </c>
      <c r="D2146" s="202" t="s">
        <v>2289</v>
      </c>
      <c r="E2146" s="195"/>
      <c r="F2146" s="204"/>
    </row>
    <row r="2147" spans="2:6" ht="15" hidden="1" x14ac:dyDescent="0.25">
      <c r="B2147" s="202" t="s">
        <v>4201</v>
      </c>
      <c r="C2147" s="203" t="s">
        <v>4202</v>
      </c>
      <c r="D2147" s="202" t="s">
        <v>2289</v>
      </c>
      <c r="E2147" s="195"/>
      <c r="F2147" s="204"/>
    </row>
    <row r="2148" spans="2:6" ht="15" hidden="1" x14ac:dyDescent="0.25">
      <c r="B2148" s="202" t="s">
        <v>4203</v>
      </c>
      <c r="C2148" s="203" t="s">
        <v>4204</v>
      </c>
      <c r="D2148" s="202" t="s">
        <v>2289</v>
      </c>
      <c r="E2148" s="195"/>
      <c r="F2148" s="204"/>
    </row>
    <row r="2149" spans="2:6" ht="15" hidden="1" x14ac:dyDescent="0.25">
      <c r="B2149" s="202" t="s">
        <v>4205</v>
      </c>
      <c r="C2149" s="203" t="s">
        <v>4206</v>
      </c>
      <c r="D2149" s="202" t="s">
        <v>2289</v>
      </c>
      <c r="E2149" s="195"/>
      <c r="F2149" s="204"/>
    </row>
    <row r="2150" spans="2:6" ht="15" hidden="1" x14ac:dyDescent="0.25">
      <c r="B2150" s="202" t="s">
        <v>4207</v>
      </c>
      <c r="C2150" s="203" t="s">
        <v>4208</v>
      </c>
      <c r="D2150" s="202" t="s">
        <v>2289</v>
      </c>
      <c r="E2150" s="195"/>
      <c r="F2150" s="204"/>
    </row>
    <row r="2151" spans="2:6" ht="15" hidden="1" x14ac:dyDescent="0.25">
      <c r="B2151" s="202" t="s">
        <v>4209</v>
      </c>
      <c r="C2151" s="203" t="s">
        <v>4210</v>
      </c>
      <c r="D2151" s="202" t="s">
        <v>2289</v>
      </c>
      <c r="E2151" s="195"/>
      <c r="F2151" s="204"/>
    </row>
    <row r="2152" spans="2:6" ht="15" hidden="1" x14ac:dyDescent="0.25">
      <c r="B2152" s="202" t="s">
        <v>4211</v>
      </c>
      <c r="C2152" s="203" t="s">
        <v>4212</v>
      </c>
      <c r="D2152" s="202" t="s">
        <v>2289</v>
      </c>
      <c r="E2152" s="195"/>
      <c r="F2152" s="204"/>
    </row>
    <row r="2153" spans="2:6" ht="15" hidden="1" x14ac:dyDescent="0.25">
      <c r="B2153" s="202" t="s">
        <v>4213</v>
      </c>
      <c r="C2153" s="203" t="s">
        <v>4214</v>
      </c>
      <c r="D2153" s="202" t="s">
        <v>4215</v>
      </c>
      <c r="E2153" s="195"/>
      <c r="F2153" s="204"/>
    </row>
    <row r="2154" spans="2:6" ht="15" hidden="1" x14ac:dyDescent="0.25">
      <c r="B2154" s="202" t="s">
        <v>4216</v>
      </c>
      <c r="C2154" s="203" t="s">
        <v>4217</v>
      </c>
      <c r="D2154" s="202" t="s">
        <v>4218</v>
      </c>
      <c r="E2154" s="195"/>
      <c r="F2154" s="204"/>
    </row>
    <row r="2155" spans="2:6" ht="15" hidden="1" x14ac:dyDescent="0.25">
      <c r="B2155" s="202" t="s">
        <v>4219</v>
      </c>
      <c r="C2155" s="203" t="s">
        <v>4220</v>
      </c>
      <c r="D2155" s="202" t="s">
        <v>2304</v>
      </c>
      <c r="E2155" s="195"/>
      <c r="F2155" s="204"/>
    </row>
    <row r="2156" spans="2:6" ht="15" hidden="1" x14ac:dyDescent="0.25">
      <c r="B2156" s="202" t="s">
        <v>4221</v>
      </c>
      <c r="C2156" s="203" t="s">
        <v>4222</v>
      </c>
      <c r="D2156" s="202" t="s">
        <v>2274</v>
      </c>
      <c r="E2156" s="195"/>
      <c r="F2156" s="204"/>
    </row>
    <row r="2157" spans="2:6" ht="15" hidden="1" x14ac:dyDescent="0.25">
      <c r="B2157" s="202" t="s">
        <v>4223</v>
      </c>
      <c r="C2157" s="203" t="s">
        <v>4224</v>
      </c>
      <c r="D2157" s="202" t="s">
        <v>1235</v>
      </c>
      <c r="E2157" s="195"/>
      <c r="F2157" s="204"/>
    </row>
    <row r="2158" spans="2:6" ht="15" hidden="1" x14ac:dyDescent="0.25">
      <c r="B2158" s="202" t="s">
        <v>4225</v>
      </c>
      <c r="C2158" s="203" t="s">
        <v>2979</v>
      </c>
      <c r="D2158" s="202" t="s">
        <v>4226</v>
      </c>
      <c r="E2158" s="195"/>
      <c r="F2158" s="204"/>
    </row>
    <row r="2159" spans="2:6" ht="15" hidden="1" x14ac:dyDescent="0.25">
      <c r="B2159" s="202" t="s">
        <v>4227</v>
      </c>
      <c r="C2159" s="203" t="s">
        <v>4228</v>
      </c>
      <c r="D2159" s="202" t="s">
        <v>2927</v>
      </c>
      <c r="E2159" s="195"/>
      <c r="F2159" s="204"/>
    </row>
    <row r="2160" spans="2:6" ht="15" hidden="1" x14ac:dyDescent="0.25">
      <c r="B2160" s="202" t="s">
        <v>4229</v>
      </c>
      <c r="C2160" s="203" t="s">
        <v>4230</v>
      </c>
      <c r="D2160" s="202" t="s">
        <v>2927</v>
      </c>
      <c r="E2160" s="195"/>
      <c r="F2160" s="204"/>
    </row>
    <row r="2161" spans="2:6" ht="15" hidden="1" x14ac:dyDescent="0.25">
      <c r="B2161" s="202" t="s">
        <v>4231</v>
      </c>
      <c r="C2161" s="203" t="s">
        <v>4232</v>
      </c>
      <c r="D2161" s="202" t="s">
        <v>2927</v>
      </c>
      <c r="E2161" s="195"/>
      <c r="F2161" s="204"/>
    </row>
    <row r="2162" spans="2:6" ht="15" hidden="1" x14ac:dyDescent="0.25">
      <c r="B2162" s="202" t="s">
        <v>4233</v>
      </c>
      <c r="C2162" s="203" t="s">
        <v>4234</v>
      </c>
      <c r="D2162" s="202" t="s">
        <v>4235</v>
      </c>
      <c r="E2162" s="195"/>
      <c r="F2162" s="204"/>
    </row>
    <row r="2163" spans="2:6" ht="15" hidden="1" x14ac:dyDescent="0.25">
      <c r="B2163" s="202" t="s">
        <v>4236</v>
      </c>
      <c r="C2163" s="203" t="s">
        <v>4237</v>
      </c>
      <c r="D2163" s="202" t="s">
        <v>4238</v>
      </c>
      <c r="E2163" s="195"/>
      <c r="F2163" s="204"/>
    </row>
    <row r="2164" spans="2:6" ht="15" hidden="1" x14ac:dyDescent="0.25">
      <c r="B2164" s="202" t="s">
        <v>4239</v>
      </c>
      <c r="C2164" s="203" t="s">
        <v>4240</v>
      </c>
      <c r="D2164" s="202" t="s">
        <v>4218</v>
      </c>
      <c r="E2164" s="195"/>
      <c r="F2164" s="204"/>
    </row>
    <row r="2165" spans="2:6" ht="15" hidden="1" x14ac:dyDescent="0.25">
      <c r="B2165" s="202" t="s">
        <v>4241</v>
      </c>
      <c r="C2165" s="203" t="s">
        <v>4242</v>
      </c>
      <c r="D2165" s="202" t="s">
        <v>4243</v>
      </c>
      <c r="E2165" s="195"/>
      <c r="F2165" s="204"/>
    </row>
    <row r="2166" spans="2:6" ht="15" hidden="1" x14ac:dyDescent="0.25">
      <c r="B2166" s="202" t="s">
        <v>4244</v>
      </c>
      <c r="C2166" s="203" t="s">
        <v>4245</v>
      </c>
      <c r="D2166" s="202" t="s">
        <v>4246</v>
      </c>
      <c r="E2166" s="195"/>
      <c r="F2166" s="204"/>
    </row>
    <row r="2167" spans="2:6" ht="15" hidden="1" x14ac:dyDescent="0.25">
      <c r="B2167" s="202" t="s">
        <v>4247</v>
      </c>
      <c r="C2167" s="203" t="s">
        <v>4245</v>
      </c>
      <c r="D2167" s="202" t="s">
        <v>4246</v>
      </c>
      <c r="E2167" s="195"/>
      <c r="F2167" s="204"/>
    </row>
    <row r="2168" spans="2:6" ht="15" hidden="1" x14ac:dyDescent="0.25">
      <c r="B2168" s="202" t="s">
        <v>4248</v>
      </c>
      <c r="C2168" s="203" t="s">
        <v>4245</v>
      </c>
      <c r="D2168" s="202" t="s">
        <v>4246</v>
      </c>
      <c r="E2168" s="195"/>
      <c r="F2168" s="204"/>
    </row>
    <row r="2169" spans="2:6" ht="15" hidden="1" x14ac:dyDescent="0.25">
      <c r="B2169" s="202" t="s">
        <v>4249</v>
      </c>
      <c r="C2169" s="203" t="s">
        <v>4245</v>
      </c>
      <c r="D2169" s="202" t="s">
        <v>4246</v>
      </c>
      <c r="E2169" s="195"/>
      <c r="F2169" s="204"/>
    </row>
    <row r="2170" spans="2:6" ht="15" hidden="1" x14ac:dyDescent="0.25">
      <c r="B2170" s="202" t="s">
        <v>4250</v>
      </c>
      <c r="C2170" s="203" t="s">
        <v>4245</v>
      </c>
      <c r="D2170" s="202" t="s">
        <v>4246</v>
      </c>
      <c r="E2170" s="195"/>
      <c r="F2170" s="204"/>
    </row>
    <row r="2171" spans="2:6" ht="15" hidden="1" x14ac:dyDescent="0.25">
      <c r="B2171" s="202" t="s">
        <v>4251</v>
      </c>
      <c r="C2171" s="203" t="s">
        <v>4245</v>
      </c>
      <c r="D2171" s="202" t="s">
        <v>4246</v>
      </c>
      <c r="E2171" s="195"/>
      <c r="F2171" s="204"/>
    </row>
    <row r="2172" spans="2:6" ht="15" hidden="1" x14ac:dyDescent="0.25">
      <c r="B2172" s="202" t="s">
        <v>4252</v>
      </c>
      <c r="C2172" s="203" t="s">
        <v>4245</v>
      </c>
      <c r="D2172" s="202" t="s">
        <v>4246</v>
      </c>
      <c r="E2172" s="195"/>
      <c r="F2172" s="204"/>
    </row>
    <row r="2173" spans="2:6" ht="15" hidden="1" x14ac:dyDescent="0.25">
      <c r="B2173" s="202" t="s">
        <v>4253</v>
      </c>
      <c r="C2173" s="203" t="s">
        <v>4245</v>
      </c>
      <c r="D2173" s="202" t="s">
        <v>4246</v>
      </c>
      <c r="E2173" s="195"/>
      <c r="F2173" s="204"/>
    </row>
    <row r="2174" spans="2:6" ht="15" hidden="1" x14ac:dyDescent="0.25">
      <c r="B2174" s="202" t="s">
        <v>4254</v>
      </c>
      <c r="C2174" s="203" t="s">
        <v>4245</v>
      </c>
      <c r="D2174" s="202" t="s">
        <v>4246</v>
      </c>
      <c r="E2174" s="195"/>
      <c r="F2174" s="204"/>
    </row>
    <row r="2175" spans="2:6" ht="15" hidden="1" x14ac:dyDescent="0.25">
      <c r="B2175" s="202" t="s">
        <v>4255</v>
      </c>
      <c r="C2175" s="203" t="s">
        <v>4245</v>
      </c>
      <c r="D2175" s="202" t="s">
        <v>4246</v>
      </c>
      <c r="E2175" s="195"/>
      <c r="F2175" s="204"/>
    </row>
    <row r="2176" spans="2:6" ht="15" hidden="1" x14ac:dyDescent="0.25">
      <c r="B2176" s="202" t="s">
        <v>4256</v>
      </c>
      <c r="C2176" s="203" t="s">
        <v>4245</v>
      </c>
      <c r="D2176" s="202" t="s">
        <v>4246</v>
      </c>
      <c r="E2176" s="195"/>
      <c r="F2176" s="204"/>
    </row>
    <row r="2177" spans="2:6" ht="15" hidden="1" x14ac:dyDescent="0.25">
      <c r="B2177" s="202" t="s">
        <v>4257</v>
      </c>
      <c r="C2177" s="203" t="s">
        <v>4245</v>
      </c>
      <c r="D2177" s="202" t="s">
        <v>4246</v>
      </c>
      <c r="E2177" s="195"/>
      <c r="F2177" s="204"/>
    </row>
    <row r="2178" spans="2:6" ht="15" hidden="1" x14ac:dyDescent="0.25">
      <c r="B2178" s="202" t="s">
        <v>4258</v>
      </c>
      <c r="C2178" s="203" t="s">
        <v>4245</v>
      </c>
      <c r="D2178" s="202" t="s">
        <v>4246</v>
      </c>
      <c r="E2178" s="195"/>
      <c r="F2178" s="204"/>
    </row>
    <row r="2179" spans="2:6" ht="15" hidden="1" x14ac:dyDescent="0.25">
      <c r="B2179" s="202" t="s">
        <v>4259</v>
      </c>
      <c r="C2179" s="203" t="s">
        <v>4245</v>
      </c>
      <c r="D2179" s="202" t="s">
        <v>4246</v>
      </c>
      <c r="E2179" s="195"/>
      <c r="F2179" s="204"/>
    </row>
    <row r="2180" spans="2:6" ht="15" hidden="1" x14ac:dyDescent="0.25">
      <c r="B2180" s="202" t="s">
        <v>4260</v>
      </c>
      <c r="C2180" s="203" t="s">
        <v>4245</v>
      </c>
      <c r="D2180" s="202" t="s">
        <v>4246</v>
      </c>
      <c r="E2180" s="195"/>
      <c r="F2180" s="204"/>
    </row>
    <row r="2181" spans="2:6" ht="15" hidden="1" x14ac:dyDescent="0.25">
      <c r="B2181" s="202" t="s">
        <v>4261</v>
      </c>
      <c r="C2181" s="203" t="s">
        <v>4245</v>
      </c>
      <c r="D2181" s="202" t="s">
        <v>4246</v>
      </c>
      <c r="E2181" s="195"/>
      <c r="F2181" s="204"/>
    </row>
    <row r="2182" spans="2:6" ht="15" hidden="1" x14ac:dyDescent="0.25">
      <c r="B2182" s="202" t="s">
        <v>4262</v>
      </c>
      <c r="C2182" s="203" t="s">
        <v>4245</v>
      </c>
      <c r="D2182" s="202" t="s">
        <v>4246</v>
      </c>
      <c r="E2182" s="195"/>
      <c r="F2182" s="204"/>
    </row>
    <row r="2183" spans="2:6" ht="15" hidden="1" x14ac:dyDescent="0.25">
      <c r="B2183" s="202" t="s">
        <v>4263</v>
      </c>
      <c r="C2183" s="203" t="s">
        <v>4245</v>
      </c>
      <c r="D2183" s="202" t="s">
        <v>4246</v>
      </c>
      <c r="E2183" s="195"/>
      <c r="F2183" s="204"/>
    </row>
    <row r="2184" spans="2:6" ht="15" hidden="1" x14ac:dyDescent="0.25">
      <c r="B2184" s="202" t="s">
        <v>4264</v>
      </c>
      <c r="C2184" s="203" t="s">
        <v>4245</v>
      </c>
      <c r="D2184" s="202" t="s">
        <v>4246</v>
      </c>
      <c r="E2184" s="195"/>
      <c r="F2184" s="204"/>
    </row>
    <row r="2185" spans="2:6" ht="15" hidden="1" x14ac:dyDescent="0.25">
      <c r="B2185" s="202" t="s">
        <v>4265</v>
      </c>
      <c r="C2185" s="203" t="s">
        <v>4245</v>
      </c>
      <c r="D2185" s="202" t="s">
        <v>4246</v>
      </c>
      <c r="E2185" s="195"/>
      <c r="F2185" s="204"/>
    </row>
    <row r="2186" spans="2:6" ht="15" hidden="1" x14ac:dyDescent="0.25">
      <c r="B2186" s="202" t="s">
        <v>4266</v>
      </c>
      <c r="C2186" s="203" t="s">
        <v>4245</v>
      </c>
      <c r="D2186" s="202" t="s">
        <v>4246</v>
      </c>
      <c r="E2186" s="195"/>
      <c r="F2186" s="204"/>
    </row>
    <row r="2187" spans="2:6" ht="15" hidden="1" x14ac:dyDescent="0.25">
      <c r="B2187" s="202" t="s">
        <v>4267</v>
      </c>
      <c r="C2187" s="203" t="s">
        <v>4245</v>
      </c>
      <c r="D2187" s="202" t="s">
        <v>4246</v>
      </c>
      <c r="E2187" s="195"/>
      <c r="F2187" s="204"/>
    </row>
    <row r="2188" spans="2:6" ht="15" hidden="1" x14ac:dyDescent="0.25">
      <c r="B2188" s="202" t="s">
        <v>4268</v>
      </c>
      <c r="C2188" s="203" t="s">
        <v>4245</v>
      </c>
      <c r="D2188" s="202" t="s">
        <v>4246</v>
      </c>
      <c r="E2188" s="195"/>
      <c r="F2188" s="204"/>
    </row>
    <row r="2189" spans="2:6" ht="15" hidden="1" x14ac:dyDescent="0.25">
      <c r="B2189" s="202" t="s">
        <v>4269</v>
      </c>
      <c r="C2189" s="203" t="s">
        <v>4245</v>
      </c>
      <c r="D2189" s="202" t="s">
        <v>4246</v>
      </c>
      <c r="E2189" s="195"/>
      <c r="F2189" s="204"/>
    </row>
    <row r="2190" spans="2:6" ht="15" hidden="1" x14ac:dyDescent="0.25">
      <c r="B2190" s="202" t="s">
        <v>4270</v>
      </c>
      <c r="C2190" s="203" t="s">
        <v>4245</v>
      </c>
      <c r="D2190" s="202" t="s">
        <v>4246</v>
      </c>
      <c r="E2190" s="195"/>
      <c r="F2190" s="204"/>
    </row>
    <row r="2191" spans="2:6" ht="15" hidden="1" x14ac:dyDescent="0.25">
      <c r="B2191" s="202" t="s">
        <v>4271</v>
      </c>
      <c r="C2191" s="203" t="s">
        <v>4272</v>
      </c>
      <c r="D2191" s="202" t="s">
        <v>4273</v>
      </c>
      <c r="E2191" s="195"/>
      <c r="F2191" s="204"/>
    </row>
    <row r="2192" spans="2:6" ht="15" hidden="1" x14ac:dyDescent="0.25">
      <c r="B2192" s="202" t="s">
        <v>4274</v>
      </c>
      <c r="C2192" s="203" t="s">
        <v>4275</v>
      </c>
      <c r="D2192" s="202" t="s">
        <v>4276</v>
      </c>
      <c r="E2192" s="195"/>
      <c r="F2192" s="204"/>
    </row>
    <row r="2193" spans="2:6" ht="15" hidden="1" x14ac:dyDescent="0.25">
      <c r="B2193" s="202" t="s">
        <v>4277</v>
      </c>
      <c r="C2193" s="203" t="s">
        <v>4278</v>
      </c>
      <c r="D2193" s="202" t="s">
        <v>4279</v>
      </c>
      <c r="E2193" s="195"/>
      <c r="F2193" s="204"/>
    </row>
    <row r="2194" spans="2:6" ht="15" hidden="1" x14ac:dyDescent="0.25">
      <c r="B2194" s="202" t="s">
        <v>4280</v>
      </c>
      <c r="C2194" s="203" t="s">
        <v>4281</v>
      </c>
      <c r="D2194" s="202" t="s">
        <v>4282</v>
      </c>
      <c r="E2194" s="195"/>
      <c r="F2194" s="204"/>
    </row>
    <row r="2195" spans="2:6" ht="15" hidden="1" x14ac:dyDescent="0.25">
      <c r="B2195" s="202" t="s">
        <v>4283</v>
      </c>
      <c r="C2195" s="203" t="s">
        <v>4284</v>
      </c>
      <c r="D2195" s="202" t="s">
        <v>4285</v>
      </c>
      <c r="E2195" s="195"/>
      <c r="F2195" s="204"/>
    </row>
    <row r="2196" spans="2:6" ht="15" hidden="1" x14ac:dyDescent="0.25">
      <c r="B2196" s="202" t="s">
        <v>4286</v>
      </c>
      <c r="C2196" s="203" t="s">
        <v>4287</v>
      </c>
      <c r="D2196" s="202" t="s">
        <v>4288</v>
      </c>
      <c r="E2196" s="195"/>
      <c r="F2196" s="204"/>
    </row>
    <row r="2197" spans="2:6" ht="15" hidden="1" x14ac:dyDescent="0.25">
      <c r="B2197" s="202" t="s">
        <v>4289</v>
      </c>
      <c r="C2197" s="203" t="s">
        <v>4290</v>
      </c>
      <c r="D2197" s="202" t="s">
        <v>4288</v>
      </c>
      <c r="E2197" s="195"/>
      <c r="F2197" s="204"/>
    </row>
    <row r="2198" spans="2:6" ht="15" hidden="1" x14ac:dyDescent="0.25">
      <c r="B2198" s="202" t="s">
        <v>4291</v>
      </c>
      <c r="C2198" s="203" t="s">
        <v>4292</v>
      </c>
      <c r="D2198" s="202" t="s">
        <v>4288</v>
      </c>
      <c r="E2198" s="195"/>
      <c r="F2198" s="204"/>
    </row>
    <row r="2199" spans="2:6" ht="15" hidden="1" x14ac:dyDescent="0.25">
      <c r="B2199" s="202" t="s">
        <v>4293</v>
      </c>
      <c r="C2199" s="203" t="s">
        <v>4294</v>
      </c>
      <c r="D2199" s="202" t="s">
        <v>4288</v>
      </c>
      <c r="E2199" s="195"/>
      <c r="F2199" s="204"/>
    </row>
    <row r="2200" spans="2:6" ht="15" hidden="1" x14ac:dyDescent="0.25">
      <c r="B2200" s="202" t="s">
        <v>4295</v>
      </c>
      <c r="C2200" s="203" t="s">
        <v>4296</v>
      </c>
      <c r="D2200" s="202" t="s">
        <v>4297</v>
      </c>
      <c r="E2200" s="195"/>
      <c r="F2200" s="204"/>
    </row>
    <row r="2201" spans="2:6" ht="15" hidden="1" x14ac:dyDescent="0.25">
      <c r="B2201" s="202" t="s">
        <v>4298</v>
      </c>
      <c r="C2201" s="203" t="s">
        <v>4299</v>
      </c>
      <c r="D2201" s="202" t="s">
        <v>4288</v>
      </c>
      <c r="E2201" s="195"/>
      <c r="F2201" s="204"/>
    </row>
    <row r="2202" spans="2:6" ht="15" hidden="1" x14ac:dyDescent="0.25">
      <c r="B2202" s="202" t="s">
        <v>4300</v>
      </c>
      <c r="C2202" s="203" t="s">
        <v>4301</v>
      </c>
      <c r="D2202" s="202" t="s">
        <v>4288</v>
      </c>
      <c r="E2202" s="195"/>
      <c r="F2202" s="204"/>
    </row>
    <row r="2203" spans="2:6" ht="15" hidden="1" x14ac:dyDescent="0.25">
      <c r="B2203" s="202" t="s">
        <v>4302</v>
      </c>
      <c r="C2203" s="203" t="s">
        <v>4303</v>
      </c>
      <c r="D2203" s="202" t="s">
        <v>4304</v>
      </c>
      <c r="E2203" s="195"/>
      <c r="F2203" s="204"/>
    </row>
    <row r="2204" spans="2:6" ht="15" hidden="1" x14ac:dyDescent="0.25">
      <c r="B2204" s="202" t="s">
        <v>4305</v>
      </c>
      <c r="C2204" s="203" t="s">
        <v>4306</v>
      </c>
      <c r="D2204" s="202" t="s">
        <v>4288</v>
      </c>
      <c r="E2204" s="195"/>
      <c r="F2204" s="204"/>
    </row>
    <row r="2205" spans="2:6" ht="15" hidden="1" x14ac:dyDescent="0.25">
      <c r="B2205" s="202" t="s">
        <v>4307</v>
      </c>
      <c r="C2205" s="203" t="s">
        <v>4308</v>
      </c>
      <c r="D2205" s="202" t="s">
        <v>4309</v>
      </c>
      <c r="E2205" s="195"/>
      <c r="F2205" s="204"/>
    </row>
    <row r="2206" spans="2:6" ht="15" hidden="1" x14ac:dyDescent="0.25">
      <c r="B2206" s="202" t="s">
        <v>4310</v>
      </c>
      <c r="C2206" s="203" t="s">
        <v>4311</v>
      </c>
      <c r="D2206" s="202" t="s">
        <v>4309</v>
      </c>
      <c r="E2206" s="195"/>
      <c r="F2206" s="204"/>
    </row>
    <row r="2207" spans="2:6" ht="15" hidden="1" x14ac:dyDescent="0.25">
      <c r="B2207" s="202" t="s">
        <v>4312</v>
      </c>
      <c r="C2207" s="203" t="s">
        <v>4313</v>
      </c>
      <c r="D2207" s="202" t="s">
        <v>4314</v>
      </c>
      <c r="E2207" s="195"/>
      <c r="F2207" s="204"/>
    </row>
    <row r="2208" spans="2:6" ht="15" hidden="1" x14ac:dyDescent="0.25">
      <c r="B2208" s="202" t="s">
        <v>4315</v>
      </c>
      <c r="C2208" s="203" t="s">
        <v>4316</v>
      </c>
      <c r="D2208" s="202" t="s">
        <v>4314</v>
      </c>
      <c r="E2208" s="195"/>
      <c r="F2208" s="204"/>
    </row>
    <row r="2209" spans="2:6" ht="15" hidden="1" x14ac:dyDescent="0.25">
      <c r="B2209" s="202" t="s">
        <v>4317</v>
      </c>
      <c r="C2209" s="203" t="s">
        <v>4318</v>
      </c>
      <c r="D2209" s="202" t="s">
        <v>4314</v>
      </c>
      <c r="E2209" s="195"/>
      <c r="F2209" s="204"/>
    </row>
    <row r="2210" spans="2:6" ht="15" hidden="1" x14ac:dyDescent="0.25">
      <c r="B2210" s="202" t="s">
        <v>4319</v>
      </c>
      <c r="C2210" s="203" t="s">
        <v>4320</v>
      </c>
      <c r="D2210" s="202" t="s">
        <v>4314</v>
      </c>
      <c r="E2210" s="195"/>
      <c r="F2210" s="221"/>
    </row>
    <row r="2211" spans="2:6" ht="15" hidden="1" x14ac:dyDescent="0.25">
      <c r="B2211" s="202" t="s">
        <v>4321</v>
      </c>
      <c r="C2211" s="203" t="s">
        <v>4322</v>
      </c>
      <c r="D2211" s="202" t="s">
        <v>4314</v>
      </c>
      <c r="E2211" s="195"/>
      <c r="F2211" s="221"/>
    </row>
    <row r="2212" spans="2:6" ht="15" hidden="1" x14ac:dyDescent="0.25">
      <c r="B2212" s="202" t="s">
        <v>4323</v>
      </c>
      <c r="C2212" s="203" t="s">
        <v>4324</v>
      </c>
      <c r="D2212" s="202" t="s">
        <v>4309</v>
      </c>
      <c r="E2212" s="195"/>
      <c r="F2212" s="221"/>
    </row>
    <row r="2213" spans="2:6" ht="15" hidden="1" x14ac:dyDescent="0.25">
      <c r="B2213" s="202" t="s">
        <v>4325</v>
      </c>
      <c r="C2213" s="203" t="s">
        <v>4326</v>
      </c>
      <c r="D2213" s="202" t="s">
        <v>4309</v>
      </c>
      <c r="E2213" s="195"/>
      <c r="F2213" s="221"/>
    </row>
    <row r="2214" spans="2:6" ht="15" hidden="1" x14ac:dyDescent="0.25">
      <c r="B2214" s="202" t="s">
        <v>4327</v>
      </c>
      <c r="C2214" s="203" t="s">
        <v>4328</v>
      </c>
      <c r="D2214" s="202" t="s">
        <v>4314</v>
      </c>
    </row>
    <row r="2215" spans="2:6" ht="15" hidden="1" x14ac:dyDescent="0.25">
      <c r="B2215" s="202" t="s">
        <v>4329</v>
      </c>
      <c r="C2215" s="203" t="s">
        <v>4330</v>
      </c>
      <c r="D2215" s="202" t="s">
        <v>4314</v>
      </c>
    </row>
    <row r="2216" spans="2:6" ht="15" hidden="1" x14ac:dyDescent="0.25">
      <c r="B2216" s="202" t="s">
        <v>4331</v>
      </c>
      <c r="C2216" s="203" t="s">
        <v>4332</v>
      </c>
      <c r="D2216" s="202" t="s">
        <v>4314</v>
      </c>
    </row>
    <row r="2217" spans="2:6" ht="15" hidden="1" x14ac:dyDescent="0.25">
      <c r="B2217" s="202" t="s">
        <v>4333</v>
      </c>
      <c r="C2217" s="203" t="s">
        <v>4334</v>
      </c>
      <c r="D2217" s="202" t="s">
        <v>4335</v>
      </c>
    </row>
    <row r="2218" spans="2:6" ht="15" hidden="1" x14ac:dyDescent="0.25">
      <c r="B2218" s="202" t="s">
        <v>4336</v>
      </c>
      <c r="C2218" s="203" t="s">
        <v>4337</v>
      </c>
      <c r="D2218" s="202" t="s">
        <v>4309</v>
      </c>
    </row>
    <row r="2219" spans="2:6" ht="15" hidden="1" x14ac:dyDescent="0.25">
      <c r="B2219" s="202" t="s">
        <v>4338</v>
      </c>
      <c r="C2219" s="203" t="s">
        <v>4339</v>
      </c>
      <c r="D2219" s="202" t="s">
        <v>2845</v>
      </c>
    </row>
    <row r="2220" spans="2:6" ht="15" hidden="1" x14ac:dyDescent="0.25">
      <c r="B2220" s="202" t="s">
        <v>4340</v>
      </c>
      <c r="C2220" s="203" t="s">
        <v>4341</v>
      </c>
      <c r="D2220" s="202" t="s">
        <v>2845</v>
      </c>
    </row>
    <row r="2221" spans="2:6" ht="15" hidden="1" x14ac:dyDescent="0.25">
      <c r="B2221" s="202" t="s">
        <v>4342</v>
      </c>
      <c r="C2221" s="203" t="s">
        <v>4343</v>
      </c>
      <c r="D2221" s="202" t="s">
        <v>2845</v>
      </c>
    </row>
    <row r="2222" spans="2:6" ht="15" hidden="1" x14ac:dyDescent="0.25">
      <c r="B2222" s="202" t="s">
        <v>4344</v>
      </c>
      <c r="C2222" s="203" t="s">
        <v>4345</v>
      </c>
      <c r="D2222" s="202" t="s">
        <v>2845</v>
      </c>
    </row>
    <row r="2223" spans="2:6" ht="15" hidden="1" x14ac:dyDescent="0.25">
      <c r="B2223" s="202" t="s">
        <v>4346</v>
      </c>
      <c r="C2223" s="203" t="s">
        <v>4347</v>
      </c>
      <c r="D2223" s="202" t="s">
        <v>2845</v>
      </c>
    </row>
    <row r="2224" spans="2:6" ht="15" hidden="1" x14ac:dyDescent="0.25">
      <c r="B2224" s="202" t="s">
        <v>4348</v>
      </c>
      <c r="C2224" s="203" t="s">
        <v>4349</v>
      </c>
      <c r="D2224" s="202" t="s">
        <v>2845</v>
      </c>
    </row>
    <row r="2225" spans="2:4" ht="15" hidden="1" x14ac:dyDescent="0.25">
      <c r="B2225" s="202" t="s">
        <v>4350</v>
      </c>
      <c r="C2225" s="203" t="s">
        <v>4351</v>
      </c>
      <c r="D2225" s="202" t="s">
        <v>4352</v>
      </c>
    </row>
    <row r="2226" spans="2:4" ht="15" hidden="1" x14ac:dyDescent="0.25">
      <c r="B2226" s="202" t="s">
        <v>4353</v>
      </c>
      <c r="C2226" s="203" t="s">
        <v>4354</v>
      </c>
      <c r="D2226" s="202" t="s">
        <v>4352</v>
      </c>
    </row>
    <row r="2227" spans="2:4" ht="15" hidden="1" x14ac:dyDescent="0.25">
      <c r="B2227" s="202" t="s">
        <v>4355</v>
      </c>
      <c r="C2227" s="203" t="s">
        <v>4356</v>
      </c>
      <c r="D2227" s="202" t="s">
        <v>4357</v>
      </c>
    </row>
    <row r="2228" spans="2:4" ht="15" hidden="1" x14ac:dyDescent="0.25">
      <c r="B2228" s="202" t="s">
        <v>4358</v>
      </c>
      <c r="C2228" s="203" t="s">
        <v>4359</v>
      </c>
      <c r="D2228" s="202" t="s">
        <v>4314</v>
      </c>
    </row>
    <row r="2229" spans="2:4" ht="15" hidden="1" x14ac:dyDescent="0.25">
      <c r="B2229" s="202" t="s">
        <v>4360</v>
      </c>
      <c r="C2229" s="203" t="s">
        <v>4361</v>
      </c>
      <c r="D2229" s="202" t="s">
        <v>4314</v>
      </c>
    </row>
    <row r="2230" spans="2:4" ht="15" hidden="1" x14ac:dyDescent="0.25">
      <c r="B2230" s="202" t="s">
        <v>4362</v>
      </c>
      <c r="C2230" s="203" t="s">
        <v>4363</v>
      </c>
      <c r="D2230" s="202" t="s">
        <v>4364</v>
      </c>
    </row>
    <row r="2231" spans="2:4" ht="15" hidden="1" x14ac:dyDescent="0.25">
      <c r="B2231" s="202" t="s">
        <v>4365</v>
      </c>
      <c r="C2231" s="203" t="s">
        <v>4366</v>
      </c>
      <c r="D2231" s="202" t="s">
        <v>4367</v>
      </c>
    </row>
    <row r="2232" spans="2:4" ht="15" hidden="1" x14ac:dyDescent="0.25">
      <c r="B2232" s="202" t="s">
        <v>4368</v>
      </c>
      <c r="C2232" s="203" t="s">
        <v>4369</v>
      </c>
      <c r="D2232" s="202" t="s">
        <v>4367</v>
      </c>
    </row>
    <row r="2233" spans="2:4" ht="15" hidden="1" x14ac:dyDescent="0.25">
      <c r="B2233" s="202" t="s">
        <v>4370</v>
      </c>
      <c r="C2233" s="203" t="s">
        <v>4371</v>
      </c>
      <c r="D2233" s="202" t="s">
        <v>2876</v>
      </c>
    </row>
    <row r="2234" spans="2:4" ht="15" hidden="1" x14ac:dyDescent="0.25">
      <c r="B2234" s="202" t="s">
        <v>4372</v>
      </c>
      <c r="C2234" s="203" t="s">
        <v>4373</v>
      </c>
      <c r="D2234" s="202" t="s">
        <v>4374</v>
      </c>
    </row>
    <row r="2235" spans="2:4" ht="15" hidden="1" x14ac:dyDescent="0.25">
      <c r="B2235" s="202" t="s">
        <v>4375</v>
      </c>
      <c r="C2235" s="203" t="s">
        <v>4376</v>
      </c>
      <c r="D2235" s="202" t="s">
        <v>4377</v>
      </c>
    </row>
    <row r="2236" spans="2:4" ht="15" hidden="1" x14ac:dyDescent="0.25">
      <c r="B2236" s="202" t="s">
        <v>4378</v>
      </c>
      <c r="C2236" s="203" t="s">
        <v>4379</v>
      </c>
      <c r="D2236" s="202" t="s">
        <v>4380</v>
      </c>
    </row>
    <row r="2237" spans="2:4" ht="15" hidden="1" x14ac:dyDescent="0.25">
      <c r="B2237" s="202" t="s">
        <v>4381</v>
      </c>
      <c r="C2237" s="203" t="s">
        <v>4382</v>
      </c>
      <c r="D2237" s="202" t="s">
        <v>4383</v>
      </c>
    </row>
    <row r="2238" spans="2:4" ht="15" hidden="1" x14ac:dyDescent="0.25">
      <c r="B2238" s="202" t="s">
        <v>4384</v>
      </c>
      <c r="C2238" s="203" t="s">
        <v>4385</v>
      </c>
      <c r="D2238" s="202" t="s">
        <v>4386</v>
      </c>
    </row>
    <row r="2239" spans="2:4" ht="15" hidden="1" x14ac:dyDescent="0.25">
      <c r="B2239" s="202" t="s">
        <v>4387</v>
      </c>
      <c r="C2239" s="203" t="s">
        <v>4388</v>
      </c>
      <c r="D2239" s="202" t="s">
        <v>4389</v>
      </c>
    </row>
    <row r="2240" spans="2:4" ht="15" hidden="1" x14ac:dyDescent="0.25">
      <c r="B2240" s="202" t="s">
        <v>4390</v>
      </c>
      <c r="C2240" s="203" t="s">
        <v>4391</v>
      </c>
      <c r="D2240" s="202" t="s">
        <v>4392</v>
      </c>
    </row>
    <row r="2241" spans="2:4" ht="15" hidden="1" x14ac:dyDescent="0.25">
      <c r="B2241" s="202" t="s">
        <v>4393</v>
      </c>
      <c r="C2241" s="203" t="s">
        <v>4394</v>
      </c>
      <c r="D2241" s="202" t="s">
        <v>4395</v>
      </c>
    </row>
    <row r="2242" spans="2:4" ht="15" hidden="1" x14ac:dyDescent="0.25">
      <c r="B2242" s="202" t="s">
        <v>4396</v>
      </c>
      <c r="C2242" s="203" t="s">
        <v>4397</v>
      </c>
      <c r="D2242" s="202" t="s">
        <v>4398</v>
      </c>
    </row>
    <row r="2243" spans="2:4" ht="15" hidden="1" x14ac:dyDescent="0.25">
      <c r="B2243" s="202" t="s">
        <v>4399</v>
      </c>
      <c r="C2243" s="203" t="s">
        <v>4400</v>
      </c>
      <c r="D2243" s="202" t="s">
        <v>4401</v>
      </c>
    </row>
    <row r="2244" spans="2:4" ht="15" hidden="1" x14ac:dyDescent="0.25">
      <c r="B2244" s="202" t="s">
        <v>4402</v>
      </c>
      <c r="C2244" s="203" t="s">
        <v>4403</v>
      </c>
      <c r="D2244" s="202" t="s">
        <v>4401</v>
      </c>
    </row>
    <row r="2245" spans="2:4" ht="15" hidden="1" x14ac:dyDescent="0.25">
      <c r="B2245" s="202" t="s">
        <v>4404</v>
      </c>
      <c r="C2245" s="203" t="s">
        <v>4405</v>
      </c>
      <c r="D2245" s="202" t="s">
        <v>4401</v>
      </c>
    </row>
    <row r="2246" spans="2:4" ht="15" hidden="1" x14ac:dyDescent="0.25">
      <c r="B2246" s="202" t="s">
        <v>4406</v>
      </c>
      <c r="C2246" s="203" t="s">
        <v>4407</v>
      </c>
      <c r="D2246" s="202" t="s">
        <v>4401</v>
      </c>
    </row>
    <row r="2247" spans="2:4" ht="15" hidden="1" x14ac:dyDescent="0.25">
      <c r="B2247" s="202" t="s">
        <v>4408</v>
      </c>
      <c r="C2247" s="203" t="s">
        <v>4409</v>
      </c>
      <c r="D2247" s="202" t="s">
        <v>4401</v>
      </c>
    </row>
    <row r="2248" spans="2:4" ht="15" hidden="1" x14ac:dyDescent="0.25">
      <c r="B2248" s="202" t="s">
        <v>4410</v>
      </c>
      <c r="C2248" s="203" t="s">
        <v>4411</v>
      </c>
      <c r="D2248" s="202" t="s">
        <v>4412</v>
      </c>
    </row>
    <row r="2249" spans="2:4" ht="15" hidden="1" x14ac:dyDescent="0.25">
      <c r="B2249" s="202" t="s">
        <v>4413</v>
      </c>
      <c r="C2249" s="203" t="s">
        <v>4414</v>
      </c>
      <c r="D2249" s="202" t="s">
        <v>2871</v>
      </c>
    </row>
    <row r="2250" spans="2:4" ht="15" hidden="1" x14ac:dyDescent="0.25">
      <c r="B2250" s="202" t="s">
        <v>4415</v>
      </c>
      <c r="C2250" s="203" t="s">
        <v>4416</v>
      </c>
      <c r="D2250" s="202" t="s">
        <v>2871</v>
      </c>
    </row>
    <row r="2251" spans="2:4" ht="15" hidden="1" x14ac:dyDescent="0.25">
      <c r="B2251" s="202" t="s">
        <v>4417</v>
      </c>
      <c r="C2251" s="203" t="s">
        <v>4418</v>
      </c>
      <c r="D2251" s="202" t="s">
        <v>2871</v>
      </c>
    </row>
    <row r="2252" spans="2:4" ht="15" hidden="1" x14ac:dyDescent="0.25">
      <c r="B2252" s="202" t="s">
        <v>4419</v>
      </c>
      <c r="C2252" s="203" t="s">
        <v>4420</v>
      </c>
      <c r="D2252" s="202" t="s">
        <v>2871</v>
      </c>
    </row>
    <row r="2253" spans="2:4" ht="15" hidden="1" x14ac:dyDescent="0.25">
      <c r="B2253" s="202" t="s">
        <v>4421</v>
      </c>
      <c r="C2253" s="203" t="s">
        <v>4422</v>
      </c>
      <c r="D2253" s="202" t="s">
        <v>2871</v>
      </c>
    </row>
    <row r="2254" spans="2:4" ht="15" hidden="1" x14ac:dyDescent="0.25">
      <c r="B2254" s="202" t="s">
        <v>4423</v>
      </c>
      <c r="C2254" s="203" t="s">
        <v>4424</v>
      </c>
      <c r="D2254" s="202" t="s">
        <v>2871</v>
      </c>
    </row>
    <row r="2255" spans="2:4" ht="15" hidden="1" x14ac:dyDescent="0.25">
      <c r="B2255" s="202" t="s">
        <v>4425</v>
      </c>
      <c r="C2255" s="203" t="s">
        <v>4426</v>
      </c>
      <c r="D2255" s="202" t="s">
        <v>2871</v>
      </c>
    </row>
    <row r="2256" spans="2:4" ht="15" hidden="1" x14ac:dyDescent="0.25">
      <c r="B2256" s="202" t="s">
        <v>4427</v>
      </c>
      <c r="C2256" s="203" t="s">
        <v>4428</v>
      </c>
      <c r="D2256" s="202" t="s">
        <v>4429</v>
      </c>
    </row>
    <row r="2257" spans="2:4" ht="15" hidden="1" x14ac:dyDescent="0.25">
      <c r="B2257" s="202" t="s">
        <v>4430</v>
      </c>
      <c r="C2257" s="203" t="s">
        <v>4431</v>
      </c>
      <c r="D2257" s="202" t="s">
        <v>3030</v>
      </c>
    </row>
    <row r="2258" spans="2:4" ht="15" hidden="1" x14ac:dyDescent="0.25">
      <c r="B2258" s="202" t="s">
        <v>4432</v>
      </c>
      <c r="C2258" s="203" t="s">
        <v>4433</v>
      </c>
      <c r="D2258" s="202" t="s">
        <v>4434</v>
      </c>
    </row>
    <row r="2259" spans="2:4" ht="15" hidden="1" x14ac:dyDescent="0.25">
      <c r="B2259" s="202" t="s">
        <v>4435</v>
      </c>
      <c r="C2259" s="203" t="s">
        <v>4436</v>
      </c>
      <c r="D2259" s="202" t="s">
        <v>4434</v>
      </c>
    </row>
    <row r="2260" spans="2:4" ht="15" hidden="1" x14ac:dyDescent="0.25">
      <c r="B2260" s="202" t="s">
        <v>4437</v>
      </c>
      <c r="C2260" s="203" t="s">
        <v>4438</v>
      </c>
      <c r="D2260" s="202" t="s">
        <v>4434</v>
      </c>
    </row>
    <row r="2261" spans="2:4" ht="15" hidden="1" x14ac:dyDescent="0.25">
      <c r="B2261" s="202" t="s">
        <v>4439</v>
      </c>
      <c r="C2261" s="203" t="s">
        <v>4440</v>
      </c>
      <c r="D2261" s="202" t="s">
        <v>4434</v>
      </c>
    </row>
    <row r="2262" spans="2:4" ht="15" hidden="1" x14ac:dyDescent="0.25">
      <c r="B2262" s="202" t="s">
        <v>4441</v>
      </c>
      <c r="C2262" s="203" t="s">
        <v>4442</v>
      </c>
      <c r="D2262" s="202" t="s">
        <v>2871</v>
      </c>
    </row>
    <row r="2263" spans="2:4" ht="15" hidden="1" x14ac:dyDescent="0.25">
      <c r="B2263" s="202" t="s">
        <v>4443</v>
      </c>
      <c r="C2263" s="203" t="s">
        <v>4444</v>
      </c>
      <c r="D2263" s="202" t="s">
        <v>2839</v>
      </c>
    </row>
    <row r="2264" spans="2:4" ht="15" hidden="1" x14ac:dyDescent="0.25">
      <c r="B2264" s="202" t="s">
        <v>4445</v>
      </c>
      <c r="C2264" s="203" t="s">
        <v>4446</v>
      </c>
      <c r="D2264" s="202" t="s">
        <v>2839</v>
      </c>
    </row>
    <row r="2265" spans="2:4" ht="15" hidden="1" x14ac:dyDescent="0.25">
      <c r="B2265" s="202" t="s">
        <v>4447</v>
      </c>
      <c r="C2265" s="203" t="s">
        <v>4448</v>
      </c>
      <c r="D2265" s="202" t="s">
        <v>2839</v>
      </c>
    </row>
    <row r="2266" spans="2:4" ht="15" hidden="1" x14ac:dyDescent="0.25">
      <c r="B2266" s="202" t="s">
        <v>4449</v>
      </c>
      <c r="C2266" s="203" t="s">
        <v>4450</v>
      </c>
      <c r="D2266" s="202" t="s">
        <v>2839</v>
      </c>
    </row>
    <row r="2267" spans="2:4" ht="15" hidden="1" x14ac:dyDescent="0.25">
      <c r="B2267" s="202" t="s">
        <v>4451</v>
      </c>
      <c r="C2267" s="203" t="s">
        <v>4452</v>
      </c>
      <c r="D2267" s="202" t="s">
        <v>2839</v>
      </c>
    </row>
    <row r="2268" spans="2:4" ht="15" hidden="1" x14ac:dyDescent="0.25">
      <c r="B2268" s="202" t="s">
        <v>4453</v>
      </c>
      <c r="C2268" s="203" t="s">
        <v>4454</v>
      </c>
      <c r="D2268" s="202" t="s">
        <v>2839</v>
      </c>
    </row>
    <row r="2269" spans="2:4" ht="15" hidden="1" x14ac:dyDescent="0.25">
      <c r="B2269" s="202" t="s">
        <v>4455</v>
      </c>
      <c r="C2269" s="203" t="s">
        <v>4456</v>
      </c>
      <c r="D2269" s="202" t="s">
        <v>2839</v>
      </c>
    </row>
    <row r="2270" spans="2:4" ht="15" hidden="1" x14ac:dyDescent="0.25">
      <c r="B2270" s="202" t="s">
        <v>4457</v>
      </c>
      <c r="C2270" s="203" t="s">
        <v>4458</v>
      </c>
      <c r="D2270" s="202" t="s">
        <v>4459</v>
      </c>
    </row>
    <row r="2271" spans="2:4" ht="15" hidden="1" x14ac:dyDescent="0.25">
      <c r="B2271" s="202" t="s">
        <v>4460</v>
      </c>
      <c r="C2271" s="203" t="s">
        <v>4461</v>
      </c>
      <c r="D2271" s="202" t="s">
        <v>4459</v>
      </c>
    </row>
    <row r="2272" spans="2:4" ht="15" hidden="1" x14ac:dyDescent="0.25">
      <c r="B2272" s="202" t="s">
        <v>4462</v>
      </c>
      <c r="C2272" s="203" t="s">
        <v>4463</v>
      </c>
      <c r="D2272" s="202" t="s">
        <v>4459</v>
      </c>
    </row>
    <row r="2273" spans="2:4" ht="15" hidden="1" x14ac:dyDescent="0.25">
      <c r="B2273" s="202" t="s">
        <v>4464</v>
      </c>
      <c r="C2273" s="203" t="s">
        <v>4465</v>
      </c>
      <c r="D2273" s="202" t="s">
        <v>4466</v>
      </c>
    </row>
    <row r="2274" spans="2:4" ht="15" hidden="1" x14ac:dyDescent="0.25">
      <c r="B2274" s="202" t="s">
        <v>4467</v>
      </c>
      <c r="C2274" s="203" t="s">
        <v>4468</v>
      </c>
      <c r="D2274" s="202" t="s">
        <v>4466</v>
      </c>
    </row>
    <row r="2275" spans="2:4" ht="15" hidden="1" x14ac:dyDescent="0.25">
      <c r="B2275" s="202" t="s">
        <v>4469</v>
      </c>
      <c r="C2275" s="203" t="s">
        <v>4470</v>
      </c>
      <c r="D2275" s="202" t="s">
        <v>4471</v>
      </c>
    </row>
    <row r="2276" spans="2:4" ht="15" hidden="1" x14ac:dyDescent="0.25">
      <c r="B2276" s="202" t="s">
        <v>4472</v>
      </c>
      <c r="C2276" s="203" t="s">
        <v>4473</v>
      </c>
      <c r="D2276" s="202" t="s">
        <v>2839</v>
      </c>
    </row>
    <row r="2277" spans="2:4" ht="15" hidden="1" x14ac:dyDescent="0.25">
      <c r="B2277" s="202" t="s">
        <v>4474</v>
      </c>
      <c r="C2277" s="203" t="s">
        <v>4475</v>
      </c>
      <c r="D2277" s="202" t="s">
        <v>2839</v>
      </c>
    </row>
    <row r="2278" spans="2:4" ht="15" hidden="1" x14ac:dyDescent="0.25">
      <c r="B2278" s="202" t="s">
        <v>4476</v>
      </c>
      <c r="C2278" s="203" t="s">
        <v>4477</v>
      </c>
      <c r="D2278" s="202" t="s">
        <v>2876</v>
      </c>
    </row>
    <row r="2279" spans="2:4" ht="15" hidden="1" x14ac:dyDescent="0.25">
      <c r="B2279" s="202" t="s">
        <v>4478</v>
      </c>
      <c r="C2279" s="203" t="s">
        <v>4479</v>
      </c>
      <c r="D2279" s="202" t="s">
        <v>2876</v>
      </c>
    </row>
    <row r="2280" spans="2:4" ht="15" hidden="1" x14ac:dyDescent="0.25">
      <c r="B2280" s="202" t="s">
        <v>4480</v>
      </c>
      <c r="C2280" s="203" t="s">
        <v>4481</v>
      </c>
      <c r="D2280" s="202" t="s">
        <v>2876</v>
      </c>
    </row>
    <row r="2281" spans="2:4" ht="15" hidden="1" x14ac:dyDescent="0.25">
      <c r="B2281" s="202" t="s">
        <v>4482</v>
      </c>
      <c r="C2281" s="203" t="s">
        <v>4483</v>
      </c>
      <c r="D2281" s="202" t="s">
        <v>2876</v>
      </c>
    </row>
    <row r="2282" spans="2:4" ht="15" hidden="1" x14ac:dyDescent="0.25">
      <c r="B2282" s="202" t="s">
        <v>4484</v>
      </c>
      <c r="C2282" s="203" t="s">
        <v>4485</v>
      </c>
      <c r="D2282" s="202" t="s">
        <v>2876</v>
      </c>
    </row>
    <row r="2283" spans="2:4" ht="15" hidden="1" x14ac:dyDescent="0.25">
      <c r="B2283" s="202" t="s">
        <v>4486</v>
      </c>
      <c r="C2283" s="203" t="s">
        <v>4487</v>
      </c>
      <c r="D2283" s="202" t="s">
        <v>2876</v>
      </c>
    </row>
    <row r="2284" spans="2:4" ht="15" hidden="1" x14ac:dyDescent="0.25">
      <c r="B2284" s="202" t="s">
        <v>4488</v>
      </c>
      <c r="C2284" s="203" t="s">
        <v>4489</v>
      </c>
      <c r="D2284" s="202" t="s">
        <v>4490</v>
      </c>
    </row>
    <row r="2285" spans="2:4" ht="15" hidden="1" x14ac:dyDescent="0.25">
      <c r="B2285" s="202" t="s">
        <v>4491</v>
      </c>
      <c r="C2285" s="203" t="s">
        <v>4492</v>
      </c>
      <c r="D2285" s="202" t="s">
        <v>4490</v>
      </c>
    </row>
    <row r="2286" spans="2:4" ht="15" hidden="1" x14ac:dyDescent="0.25">
      <c r="B2286" s="202" t="s">
        <v>4493</v>
      </c>
      <c r="C2286" s="203" t="s">
        <v>4494</v>
      </c>
      <c r="D2286" s="202" t="s">
        <v>2876</v>
      </c>
    </row>
    <row r="2287" spans="2:4" ht="15" hidden="1" x14ac:dyDescent="0.25">
      <c r="B2287" s="202" t="s">
        <v>4495</v>
      </c>
      <c r="C2287" s="203" t="s">
        <v>4496</v>
      </c>
      <c r="D2287" s="202" t="s">
        <v>4357</v>
      </c>
    </row>
    <row r="2288" spans="2:4" ht="15" hidden="1" x14ac:dyDescent="0.25">
      <c r="B2288" s="202" t="s">
        <v>4497</v>
      </c>
      <c r="C2288" s="203" t="s">
        <v>4498</v>
      </c>
      <c r="D2288" s="202" t="s">
        <v>4357</v>
      </c>
    </row>
    <row r="2289" spans="2:4" ht="15" hidden="1" x14ac:dyDescent="0.25">
      <c r="B2289" s="202" t="s">
        <v>4499</v>
      </c>
      <c r="C2289" s="203" t="s">
        <v>4500</v>
      </c>
      <c r="D2289" s="202" t="s">
        <v>4357</v>
      </c>
    </row>
    <row r="2290" spans="2:4" ht="15" hidden="1" x14ac:dyDescent="0.25">
      <c r="B2290" s="202" t="s">
        <v>4501</v>
      </c>
      <c r="C2290" s="203" t="s">
        <v>4502</v>
      </c>
      <c r="D2290" s="202" t="s">
        <v>3062</v>
      </c>
    </row>
    <row r="2291" spans="2:4" ht="15" hidden="1" x14ac:dyDescent="0.25">
      <c r="B2291" s="202" t="s">
        <v>4503</v>
      </c>
      <c r="C2291" s="203" t="s">
        <v>4504</v>
      </c>
      <c r="D2291" s="202" t="s">
        <v>3062</v>
      </c>
    </row>
    <row r="2292" spans="2:4" ht="15" hidden="1" x14ac:dyDescent="0.25">
      <c r="B2292" s="202" t="s">
        <v>4505</v>
      </c>
      <c r="C2292" s="203" t="s">
        <v>4506</v>
      </c>
      <c r="D2292" s="202" t="s">
        <v>3062</v>
      </c>
    </row>
    <row r="2293" spans="2:4" ht="15" hidden="1" x14ac:dyDescent="0.25">
      <c r="B2293" s="202" t="s">
        <v>4507</v>
      </c>
      <c r="C2293" s="203" t="s">
        <v>4508</v>
      </c>
      <c r="D2293" s="202" t="s">
        <v>3062</v>
      </c>
    </row>
    <row r="2294" spans="2:4" ht="15" hidden="1" x14ac:dyDescent="0.25">
      <c r="B2294" s="202" t="s">
        <v>4509</v>
      </c>
      <c r="C2294" s="203" t="s">
        <v>4510</v>
      </c>
      <c r="D2294" s="202" t="s">
        <v>3062</v>
      </c>
    </row>
    <row r="2295" spans="2:4" ht="15" hidden="1" x14ac:dyDescent="0.25">
      <c r="B2295" s="202" t="s">
        <v>4511</v>
      </c>
      <c r="C2295" s="203" t="s">
        <v>4512</v>
      </c>
      <c r="D2295" s="202" t="s">
        <v>3062</v>
      </c>
    </row>
    <row r="2296" spans="2:4" ht="15" hidden="1" x14ac:dyDescent="0.25">
      <c r="B2296" s="202" t="s">
        <v>4513</v>
      </c>
      <c r="C2296" s="203" t="s">
        <v>4514</v>
      </c>
      <c r="D2296" s="202" t="s">
        <v>4515</v>
      </c>
    </row>
    <row r="2297" spans="2:4" ht="15" hidden="1" x14ac:dyDescent="0.25">
      <c r="B2297" s="202" t="s">
        <v>4516</v>
      </c>
      <c r="C2297" s="203" t="s">
        <v>4517</v>
      </c>
      <c r="D2297" s="202" t="s">
        <v>4515</v>
      </c>
    </row>
    <row r="2298" spans="2:4" ht="15" hidden="1" x14ac:dyDescent="0.25">
      <c r="B2298" s="202" t="s">
        <v>4518</v>
      </c>
      <c r="C2298" s="203" t="s">
        <v>4519</v>
      </c>
      <c r="D2298" s="202" t="s">
        <v>4520</v>
      </c>
    </row>
    <row r="2299" spans="2:4" ht="15" hidden="1" x14ac:dyDescent="0.25">
      <c r="B2299" s="202" t="s">
        <v>4521</v>
      </c>
      <c r="C2299" s="203" t="s">
        <v>4522</v>
      </c>
      <c r="D2299" s="202" t="s">
        <v>4520</v>
      </c>
    </row>
    <row r="2300" spans="2:4" ht="15" hidden="1" x14ac:dyDescent="0.25">
      <c r="B2300" s="202" t="s">
        <v>4523</v>
      </c>
      <c r="C2300" s="203" t="s">
        <v>4524</v>
      </c>
      <c r="D2300" s="202" t="s">
        <v>4520</v>
      </c>
    </row>
    <row r="2301" spans="2:4" ht="15" hidden="1" x14ac:dyDescent="0.25">
      <c r="B2301" s="202" t="s">
        <v>4525</v>
      </c>
      <c r="C2301" s="203" t="s">
        <v>4526</v>
      </c>
      <c r="D2301" s="202" t="s">
        <v>4309</v>
      </c>
    </row>
    <row r="2302" spans="2:4" ht="15" hidden="1" x14ac:dyDescent="0.25">
      <c r="B2302" s="202" t="s">
        <v>4527</v>
      </c>
      <c r="C2302" s="203" t="s">
        <v>4528</v>
      </c>
      <c r="D2302" s="202" t="s">
        <v>3055</v>
      </c>
    </row>
    <row r="2303" spans="2:4" ht="15" hidden="1" x14ac:dyDescent="0.25">
      <c r="B2303" s="202" t="s">
        <v>4529</v>
      </c>
      <c r="C2303" s="203" t="s">
        <v>4530</v>
      </c>
      <c r="D2303" s="202" t="s">
        <v>3055</v>
      </c>
    </row>
    <row r="2304" spans="2:4" ht="15" hidden="1" x14ac:dyDescent="0.25">
      <c r="B2304" s="202" t="s">
        <v>4531</v>
      </c>
      <c r="C2304" s="203" t="s">
        <v>4532</v>
      </c>
      <c r="D2304" s="202" t="s">
        <v>4309</v>
      </c>
    </row>
    <row r="2305" spans="2:4" ht="15" hidden="1" x14ac:dyDescent="0.25">
      <c r="B2305" s="202" t="s">
        <v>4533</v>
      </c>
      <c r="C2305" s="203" t="s">
        <v>4534</v>
      </c>
      <c r="D2305" s="202" t="s">
        <v>4490</v>
      </c>
    </row>
    <row r="2306" spans="2:4" ht="15" hidden="1" x14ac:dyDescent="0.25">
      <c r="B2306" s="202" t="s">
        <v>4535</v>
      </c>
      <c r="C2306" s="203" t="s">
        <v>4536</v>
      </c>
      <c r="D2306" s="202" t="s">
        <v>4537</v>
      </c>
    </row>
    <row r="2307" spans="2:4" ht="15" hidden="1" x14ac:dyDescent="0.25">
      <c r="B2307" s="202" t="s">
        <v>4538</v>
      </c>
      <c r="C2307" s="203" t="s">
        <v>4539</v>
      </c>
      <c r="D2307" s="202" t="s">
        <v>4540</v>
      </c>
    </row>
    <row r="2308" spans="2:4" ht="15" hidden="1" x14ac:dyDescent="0.25">
      <c r="B2308" s="202" t="s">
        <v>4541</v>
      </c>
      <c r="C2308" s="203" t="s">
        <v>4542</v>
      </c>
      <c r="D2308" s="202" t="s">
        <v>4540</v>
      </c>
    </row>
    <row r="2309" spans="2:4" ht="15" hidden="1" x14ac:dyDescent="0.25">
      <c r="B2309" s="202" t="s">
        <v>4543</v>
      </c>
      <c r="C2309" s="203" t="s">
        <v>4544</v>
      </c>
      <c r="D2309" s="202" t="s">
        <v>4545</v>
      </c>
    </row>
    <row r="2310" spans="2:4" ht="15" hidden="1" x14ac:dyDescent="0.25">
      <c r="B2310" s="202" t="s">
        <v>4546</v>
      </c>
      <c r="C2310" s="203" t="s">
        <v>4547</v>
      </c>
      <c r="D2310" s="202" t="s">
        <v>4548</v>
      </c>
    </row>
    <row r="2311" spans="2:4" ht="15" hidden="1" x14ac:dyDescent="0.25">
      <c r="B2311" s="202" t="s">
        <v>4549</v>
      </c>
      <c r="C2311" s="203" t="s">
        <v>246</v>
      </c>
      <c r="D2311" s="202" t="s">
        <v>4550</v>
      </c>
    </row>
    <row r="2312" spans="2:4" ht="15" hidden="1" x14ac:dyDescent="0.25">
      <c r="B2312" s="202" t="s">
        <v>4551</v>
      </c>
      <c r="C2312" s="203" t="s">
        <v>4552</v>
      </c>
      <c r="D2312" s="202" t="s">
        <v>4553</v>
      </c>
    </row>
    <row r="2313" spans="2:4" ht="15" hidden="1" x14ac:dyDescent="0.25">
      <c r="B2313" s="202" t="s">
        <v>4554</v>
      </c>
      <c r="C2313" s="203" t="s">
        <v>2979</v>
      </c>
      <c r="D2313" s="202" t="s">
        <v>4555</v>
      </c>
    </row>
    <row r="2314" spans="2:4" ht="15" hidden="1" x14ac:dyDescent="0.25">
      <c r="B2314" s="202" t="s">
        <v>4556</v>
      </c>
      <c r="C2314" s="203" t="s">
        <v>4557</v>
      </c>
      <c r="D2314" s="202" t="s">
        <v>4558</v>
      </c>
    </row>
    <row r="2315" spans="2:4" ht="15" hidden="1" x14ac:dyDescent="0.25">
      <c r="B2315" s="202" t="s">
        <v>27</v>
      </c>
      <c r="C2315" s="203" t="s">
        <v>28</v>
      </c>
      <c r="D2315" s="202" t="s">
        <v>29</v>
      </c>
    </row>
    <row r="2316" spans="2:4" ht="15" hidden="1" x14ac:dyDescent="0.25">
      <c r="B2316" s="202"/>
      <c r="C2316" s="203"/>
      <c r="D2316" s="202"/>
    </row>
    <row r="2317" spans="2:4" ht="15" hidden="1" x14ac:dyDescent="0.25">
      <c r="D2317" s="202"/>
    </row>
    <row r="2318" spans="2:4" ht="15" hidden="1" x14ac:dyDescent="0.25">
      <c r="D2318" s="202"/>
    </row>
    <row r="2319" spans="2:4" ht="15" hidden="1" x14ac:dyDescent="0.25">
      <c r="D2319" s="202"/>
    </row>
    <row r="2320" spans="2:4" ht="15" hidden="1" x14ac:dyDescent="0.25">
      <c r="D2320" s="202"/>
    </row>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sheetData>
  <sheetProtection password="EFE1" sheet="1" objects="1" scenarios="1" selectLockedCells="1"/>
  <autoFilter ref="B39:D2315" xr:uid="{00000000-0009-0000-0000-000007000000}"/>
  <dataConsolidate/>
  <mergeCells count="86">
    <mergeCell ref="P4:S5"/>
    <mergeCell ref="A5:G5"/>
    <mergeCell ref="A6:G6"/>
    <mergeCell ref="A1:G2"/>
    <mergeCell ref="H1:M1"/>
    <mergeCell ref="O1:S1"/>
    <mergeCell ref="O2:S2"/>
    <mergeCell ref="A3:G3"/>
    <mergeCell ref="H3:S3"/>
    <mergeCell ref="A4:G4"/>
    <mergeCell ref="H4:J5"/>
    <mergeCell ref="K4:M5"/>
    <mergeCell ref="N4:N6"/>
    <mergeCell ref="O4:O6"/>
    <mergeCell ref="A7:B7"/>
    <mergeCell ref="D7:G7"/>
    <mergeCell ref="H7:J7"/>
    <mergeCell ref="K7:M7"/>
    <mergeCell ref="A9:C9"/>
    <mergeCell ref="D9:G9"/>
    <mergeCell ref="D15:F15"/>
    <mergeCell ref="T15:V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P13:P14"/>
    <mergeCell ref="Q13:Q14"/>
    <mergeCell ref="R13:S13"/>
    <mergeCell ref="H14:J14"/>
    <mergeCell ref="T16:V16"/>
    <mergeCell ref="D18:F18"/>
    <mergeCell ref="T18:V18"/>
    <mergeCell ref="D19:F19"/>
    <mergeCell ref="T19:V19"/>
    <mergeCell ref="D17:F17"/>
    <mergeCell ref="T17:V17"/>
    <mergeCell ref="D20:F20"/>
    <mergeCell ref="T20:V20"/>
    <mergeCell ref="D21:F21"/>
    <mergeCell ref="T21:V21"/>
    <mergeCell ref="D22:F22"/>
    <mergeCell ref="T22:V22"/>
    <mergeCell ref="D23:F23"/>
    <mergeCell ref="T23:V23"/>
    <mergeCell ref="D24:F24"/>
    <mergeCell ref="T24:V24"/>
    <mergeCell ref="D25:F25"/>
    <mergeCell ref="T25:V25"/>
    <mergeCell ref="D26:F26"/>
    <mergeCell ref="T26:V26"/>
    <mergeCell ref="D27:F27"/>
    <mergeCell ref="T27:V27"/>
    <mergeCell ref="D28:F28"/>
    <mergeCell ref="T28:V28"/>
    <mergeCell ref="D29:F29"/>
    <mergeCell ref="T29:V29"/>
    <mergeCell ref="O34:R34"/>
    <mergeCell ref="D30:F30"/>
    <mergeCell ref="T30:V30"/>
    <mergeCell ref="D31:F31"/>
    <mergeCell ref="T31:V31"/>
    <mergeCell ref="D32:F32"/>
    <mergeCell ref="T32:V32"/>
    <mergeCell ref="B33:C33"/>
    <mergeCell ref="F33:G33"/>
    <mergeCell ref="H33:J33"/>
    <mergeCell ref="D34:E34"/>
    <mergeCell ref="M34:N34"/>
    <mergeCell ref="A38:B38"/>
    <mergeCell ref="B35:C35"/>
    <mergeCell ref="D35:E35"/>
    <mergeCell ref="O35:R35"/>
    <mergeCell ref="B36:F36"/>
    <mergeCell ref="H36:S36"/>
    <mergeCell ref="H37:J37"/>
  </mergeCells>
  <conditionalFormatting sqref="S33">
    <cfRule type="cellIs" dxfId="600" priority="102" stopIfTrue="1" operator="equal">
      <formula>"Λίρες"</formula>
    </cfRule>
    <cfRule type="cellIs" dxfId="599" priority="103" stopIfTrue="1" operator="equal">
      <formula>"Ευρώ"</formula>
    </cfRule>
  </conditionalFormatting>
  <conditionalFormatting sqref="M10">
    <cfRule type="cellIs" dxfId="598" priority="101" stopIfTrue="1" operator="greaterThan">
      <formula>0</formula>
    </cfRule>
  </conditionalFormatting>
  <conditionalFormatting sqref="R37 H33 M37:O37 K33:S33">
    <cfRule type="cellIs" dxfId="597" priority="100" stopIfTrue="1" operator="equal">
      <formula>0</formula>
    </cfRule>
  </conditionalFormatting>
  <conditionalFormatting sqref="G14:J14">
    <cfRule type="expression" dxfId="596" priority="99" stopIfTrue="1">
      <formula>G15&gt;0</formula>
    </cfRule>
  </conditionalFormatting>
  <conditionalFormatting sqref="D9">
    <cfRule type="expression" dxfId="595" priority="96" stopIfTrue="1">
      <formula>M10&gt;0</formula>
    </cfRule>
    <cfRule type="expression" dxfId="594" priority="97" stopIfTrue="1">
      <formula>M10&gt;" "</formula>
    </cfRule>
    <cfRule type="expression" dxfId="593" priority="98" stopIfTrue="1">
      <formula>M10&gt;A</formula>
    </cfRule>
  </conditionalFormatting>
  <conditionalFormatting sqref="D7">
    <cfRule type="expression" dxfId="592" priority="93" stopIfTrue="1">
      <formula>M10&gt;0</formula>
    </cfRule>
    <cfRule type="expression" dxfId="591" priority="94" stopIfTrue="1">
      <formula>M10&gt;" "</formula>
    </cfRule>
    <cfRule type="expression" dxfId="590" priority="95" stopIfTrue="1">
      <formula>M10&gt;A</formula>
    </cfRule>
  </conditionalFormatting>
  <conditionalFormatting sqref="C7">
    <cfRule type="expression" dxfId="589" priority="90" stopIfTrue="1">
      <formula>M10&gt;0</formula>
    </cfRule>
    <cfRule type="expression" dxfId="588" priority="91" stopIfTrue="1">
      <formula>M10&gt;" "</formula>
    </cfRule>
    <cfRule type="expression" dxfId="587" priority="92" stopIfTrue="1">
      <formula>M10&gt;A</formula>
    </cfRule>
  </conditionalFormatting>
  <conditionalFormatting sqref="D10">
    <cfRule type="expression" dxfId="586" priority="87" stopIfTrue="1">
      <formula>M10&gt;0</formula>
    </cfRule>
    <cfRule type="expression" dxfId="585" priority="88" stopIfTrue="1">
      <formula>M10&gt;" "</formula>
    </cfRule>
    <cfRule type="expression" dxfId="584" priority="89" stopIfTrue="1">
      <formula>M10&gt;A</formula>
    </cfRule>
  </conditionalFormatting>
  <conditionalFormatting sqref="B15:B32">
    <cfRule type="cellIs" dxfId="583" priority="85" stopIfTrue="1" operator="equal">
      <formula>0</formula>
    </cfRule>
    <cfRule type="expression" dxfId="582" priority="86" stopIfTrue="1">
      <formula>$C15&lt;&gt;"#N/A"</formula>
    </cfRule>
  </conditionalFormatting>
  <conditionalFormatting sqref="B16:B32">
    <cfRule type="cellIs" dxfId="581" priority="83" stopIfTrue="1" operator="equal">
      <formula>0</formula>
    </cfRule>
    <cfRule type="expression" dxfId="580" priority="84" stopIfTrue="1">
      <formula>$C15&lt;&gt;"#N/A"</formula>
    </cfRule>
  </conditionalFormatting>
  <conditionalFormatting sqref="C15:F32">
    <cfRule type="cellIs" dxfId="579" priority="81" stopIfTrue="1" operator="equal">
      <formula>0</formula>
    </cfRule>
    <cfRule type="cellIs" dxfId="578" priority="82" stopIfTrue="1" operator="notEqual">
      <formula>"#N/A"</formula>
    </cfRule>
  </conditionalFormatting>
  <conditionalFormatting sqref="G15:G32">
    <cfRule type="cellIs" dxfId="577" priority="78" stopIfTrue="1" operator="between">
      <formula>40909</formula>
      <formula>41274</formula>
    </cfRule>
    <cfRule type="cellIs" dxfId="576" priority="79" stopIfTrue="1" operator="lessThan">
      <formula>33328</formula>
    </cfRule>
    <cfRule type="cellIs" dxfId="575" priority="80" stopIfTrue="1" operator="greaterThan">
      <formula>41274</formula>
    </cfRule>
  </conditionalFormatting>
  <conditionalFormatting sqref="H15:H32">
    <cfRule type="expression" priority="71" stopIfTrue="1">
      <formula>$H15=""</formula>
    </cfRule>
    <cfRule type="expression" dxfId="574" priority="72" stopIfTrue="1">
      <formula>$G15&gt;41274</formula>
    </cfRule>
    <cfRule type="expression" dxfId="573" priority="73" stopIfTrue="1">
      <formula>$G15&lt;33327</formula>
    </cfRule>
    <cfRule type="expression" dxfId="572" priority="74" stopIfTrue="1">
      <formula>$G15&lt;=41274</formula>
    </cfRule>
    <cfRule type="expression" dxfId="571" priority="75" stopIfTrue="1">
      <formula>$G15&lt;33328</formula>
    </cfRule>
    <cfRule type="expression" dxfId="570" priority="76" stopIfTrue="1">
      <formula>$G15&gt;41274</formula>
    </cfRule>
    <cfRule type="expression" dxfId="569" priority="77" stopIfTrue="1">
      <formula>$G15&lt;=41274</formula>
    </cfRule>
  </conditionalFormatting>
  <conditionalFormatting sqref="I15:I32">
    <cfRule type="expression" dxfId="568" priority="68" stopIfTrue="1">
      <formula>$G15&gt;41274</formula>
    </cfRule>
    <cfRule type="expression" dxfId="567" priority="69" stopIfTrue="1">
      <formula>$G15&lt;33327</formula>
    </cfRule>
    <cfRule type="expression" dxfId="566" priority="70" stopIfTrue="1">
      <formula>$G15&lt;=41274</formula>
    </cfRule>
  </conditionalFormatting>
  <conditionalFormatting sqref="J15:L32">
    <cfRule type="expression" dxfId="565" priority="66" stopIfTrue="1">
      <formula>$G15&lt;33327</formula>
    </cfRule>
    <cfRule type="expression" dxfId="564" priority="67" stopIfTrue="1">
      <formula>$G15&lt;=41274</formula>
    </cfRule>
  </conditionalFormatting>
  <conditionalFormatting sqref="G9">
    <cfRule type="expression" dxfId="563" priority="63" stopIfTrue="1">
      <formula>S10&gt;0</formula>
    </cfRule>
    <cfRule type="expression" dxfId="562" priority="64" stopIfTrue="1">
      <formula>S10&gt;" "</formula>
    </cfRule>
    <cfRule type="expression" dxfId="561" priority="65" stopIfTrue="1">
      <formula>S10&gt;A</formula>
    </cfRule>
  </conditionalFormatting>
  <conditionalFormatting sqref="G7">
    <cfRule type="expression" dxfId="560" priority="60" stopIfTrue="1">
      <formula>S10&gt;0</formula>
    </cfRule>
    <cfRule type="expression" dxfId="559" priority="61" stopIfTrue="1">
      <formula>S10&gt;" "</formula>
    </cfRule>
    <cfRule type="expression" dxfId="558" priority="62" stopIfTrue="1">
      <formula>S10&gt;A</formula>
    </cfRule>
  </conditionalFormatting>
  <conditionalFormatting sqref="S15:S33">
    <cfRule type="containsErrors" dxfId="557" priority="59" stopIfTrue="1">
      <formula>ISERROR(S15)</formula>
    </cfRule>
  </conditionalFormatting>
  <conditionalFormatting sqref="O15:O32">
    <cfRule type="cellIs" dxfId="556" priority="56" stopIfTrue="1" operator="between">
      <formula>1</formula>
      <formula>3000</formula>
    </cfRule>
    <cfRule type="cellIs" dxfId="555" priority="57" stopIfTrue="1" operator="between">
      <formula>3001</formula>
      <formula>6000</formula>
    </cfRule>
    <cfRule type="cellIs" dxfId="554" priority="58" stopIfTrue="1" operator="greaterThan">
      <formula>6001</formula>
    </cfRule>
  </conditionalFormatting>
  <conditionalFormatting sqref="F9">
    <cfRule type="expression" dxfId="553" priority="53" stopIfTrue="1">
      <formula>O10&gt;0</formula>
    </cfRule>
    <cfRule type="expression" dxfId="552" priority="54" stopIfTrue="1">
      <formula>O10&gt;" "</formula>
    </cfRule>
    <cfRule type="expression" dxfId="551" priority="55" stopIfTrue="1">
      <formula>O10&gt;A</formula>
    </cfRule>
  </conditionalFormatting>
  <conditionalFormatting sqref="E9">
    <cfRule type="expression" dxfId="550" priority="50" stopIfTrue="1">
      <formula>#REF!&gt;0</formula>
    </cfRule>
    <cfRule type="expression" dxfId="549" priority="51" stopIfTrue="1">
      <formula>#REF!&gt;" "</formula>
    </cfRule>
    <cfRule type="expression" dxfId="548" priority="52" stopIfTrue="1">
      <formula>#REF!&gt;A</formula>
    </cfRule>
  </conditionalFormatting>
  <conditionalFormatting sqref="F7">
    <cfRule type="expression" dxfId="547" priority="47" stopIfTrue="1">
      <formula>O10&gt;0</formula>
    </cfRule>
    <cfRule type="expression" dxfId="546" priority="48" stopIfTrue="1">
      <formula>O10&gt;" "</formula>
    </cfRule>
    <cfRule type="expression" dxfId="545" priority="49" stopIfTrue="1">
      <formula>O10&gt;A</formula>
    </cfRule>
  </conditionalFormatting>
  <conditionalFormatting sqref="E7">
    <cfRule type="expression" dxfId="544" priority="44" stopIfTrue="1">
      <formula>#REF!&gt;0</formula>
    </cfRule>
    <cfRule type="expression" dxfId="543" priority="45" stopIfTrue="1">
      <formula>#REF!&gt;" "</formula>
    </cfRule>
    <cfRule type="expression" dxfId="542" priority="46" stopIfTrue="1">
      <formula>#REF!&gt;A</formula>
    </cfRule>
  </conditionalFormatting>
  <conditionalFormatting sqref="L15:M32 N16:N32">
    <cfRule type="cellIs" dxfId="541" priority="42" stopIfTrue="1" operator="between">
      <formula>1</formula>
      <formula>150</formula>
    </cfRule>
    <cfRule type="cellIs" dxfId="540" priority="43" stopIfTrue="1" operator="between">
      <formula>151</formula>
      <formula>600</formula>
    </cfRule>
  </conditionalFormatting>
  <conditionalFormatting sqref="R15:R32">
    <cfRule type="cellIs" dxfId="539" priority="41" stopIfTrue="1" operator="greaterThan">
      <formula>1</formula>
    </cfRule>
  </conditionalFormatting>
  <conditionalFormatting sqref="R7">
    <cfRule type="cellIs" dxfId="538" priority="38" stopIfTrue="1" operator="between">
      <formula>1</formula>
      <formula>50000</formula>
    </cfRule>
    <cfRule type="expression" dxfId="537" priority="39" stopIfTrue="1">
      <formula>SUM(P33:S33)&gt;50001</formula>
    </cfRule>
    <cfRule type="cellIs" dxfId="536" priority="40" stopIfTrue="1" operator="equal">
      <formula>0</formula>
    </cfRule>
  </conditionalFormatting>
  <conditionalFormatting sqref="R7">
    <cfRule type="cellIs" dxfId="535" priority="35" stopIfTrue="1" operator="between">
      <formula>1</formula>
      <formula>50000</formula>
    </cfRule>
    <cfRule type="expression" dxfId="534" priority="36" stopIfTrue="1">
      <formula>SUM(P33:S33)&gt;50001</formula>
    </cfRule>
    <cfRule type="cellIs" dxfId="533" priority="37" stopIfTrue="1" operator="equal">
      <formula>0</formula>
    </cfRule>
  </conditionalFormatting>
  <conditionalFormatting sqref="J15:J32">
    <cfRule type="expression" dxfId="532" priority="34" stopIfTrue="1">
      <formula>$G15&gt;41274</formula>
    </cfRule>
  </conditionalFormatting>
  <conditionalFormatting sqref="J8:L8">
    <cfRule type="cellIs" dxfId="531" priority="31" stopIfTrue="1" operator="between">
      <formula>1</formula>
      <formula>50000</formula>
    </cfRule>
    <cfRule type="expression" dxfId="530" priority="32" stopIfTrue="1">
      <formula>SUM(J34:M34)&gt;50001</formula>
    </cfRule>
    <cfRule type="cellIs" dxfId="529" priority="33" stopIfTrue="1" operator="equal">
      <formula>0</formula>
    </cfRule>
  </conditionalFormatting>
  <conditionalFormatting sqref="J8:L8">
    <cfRule type="cellIs" dxfId="528" priority="28" stopIfTrue="1" operator="between">
      <formula>1</formula>
      <formula>50000</formula>
    </cfRule>
    <cfRule type="expression" dxfId="527" priority="29" stopIfTrue="1">
      <formula>SUM(J34:M34)&gt;50001</formula>
    </cfRule>
    <cfRule type="cellIs" dxfId="526" priority="30" stopIfTrue="1" operator="equal">
      <formula>0</formula>
    </cfRule>
  </conditionalFormatting>
  <conditionalFormatting sqref="T15:T32">
    <cfRule type="notContainsBlanks" dxfId="525" priority="27" stopIfTrue="1">
      <formula>LEN(TRIM(T15))&gt;0</formula>
    </cfRule>
  </conditionalFormatting>
  <conditionalFormatting sqref="B15:B32">
    <cfRule type="notContainsBlanks" dxfId="524" priority="26">
      <formula>LEN(TRIM(B15))&gt;0</formula>
    </cfRule>
  </conditionalFormatting>
  <conditionalFormatting sqref="O15">
    <cfRule type="cellIs" dxfId="523" priority="24" stopIfTrue="1" operator="equal">
      <formula>"Λίρες"</formula>
    </cfRule>
    <cfRule type="cellIs" dxfId="522" priority="25" stopIfTrue="1" operator="equal">
      <formula>"Ευρώ"</formula>
    </cfRule>
  </conditionalFormatting>
  <conditionalFormatting sqref="K15:L15">
    <cfRule type="cellIs" dxfId="521" priority="21" stopIfTrue="1" operator="between">
      <formula>1</formula>
      <formula>125</formula>
    </cfRule>
    <cfRule type="cellIs" dxfId="520" priority="22" stopIfTrue="1" operator="between">
      <formula>126</formula>
      <formula>150</formula>
    </cfRule>
    <cfRule type="cellIs" dxfId="519" priority="23" stopIfTrue="1" operator="greaterThan">
      <formula>150</formula>
    </cfRule>
  </conditionalFormatting>
  <conditionalFormatting sqref="M15">
    <cfRule type="cellIs" dxfId="518" priority="18" stopIfTrue="1" operator="between">
      <formula>1</formula>
      <formula>80</formula>
    </cfRule>
    <cfRule type="cellIs" dxfId="517" priority="19" stopIfTrue="1" operator="between">
      <formula>81</formula>
      <formula>150</formula>
    </cfRule>
    <cfRule type="cellIs" dxfId="516" priority="20" stopIfTrue="1" operator="greaterThan">
      <formula>150</formula>
    </cfRule>
  </conditionalFormatting>
  <conditionalFormatting sqref="C15:D32">
    <cfRule type="cellIs" dxfId="515" priority="16" stopIfTrue="1" operator="equal">
      <formula>0</formula>
    </cfRule>
    <cfRule type="cellIs" dxfId="514" priority="17" stopIfTrue="1" operator="notEqual">
      <formula>"#N/A"</formula>
    </cfRule>
  </conditionalFormatting>
  <conditionalFormatting sqref="G15:G32">
    <cfRule type="cellIs" dxfId="513" priority="13" stopIfTrue="1" operator="lessThan">
      <formula>33328</formula>
    </cfRule>
    <cfRule type="cellIs" dxfId="512" priority="14" stopIfTrue="1" operator="greaterThanOrEqual">
      <formula>39448</formula>
    </cfRule>
    <cfRule type="cellIs" dxfId="511" priority="15" stopIfTrue="1" operator="lessThan">
      <formula>39448</formula>
    </cfRule>
  </conditionalFormatting>
  <conditionalFormatting sqref="H15:H32">
    <cfRule type="expression" dxfId="510" priority="10" stopIfTrue="1">
      <formula>$G15&lt;33328</formula>
    </cfRule>
    <cfRule type="expression" dxfId="509" priority="11" stopIfTrue="1">
      <formula>$G15&gt;39447</formula>
    </cfRule>
    <cfRule type="expression" dxfId="508" priority="12" stopIfTrue="1">
      <formula>$G15&lt;39448</formula>
    </cfRule>
  </conditionalFormatting>
  <conditionalFormatting sqref="I15:I32">
    <cfRule type="expression" dxfId="507" priority="7" stopIfTrue="1">
      <formula>$G15&gt;39447</formula>
    </cfRule>
    <cfRule type="expression" dxfId="506" priority="8" stopIfTrue="1">
      <formula>$G15&lt;33327</formula>
    </cfRule>
    <cfRule type="expression" dxfId="505" priority="9" stopIfTrue="1">
      <formula>$G15&gt;33328</formula>
    </cfRule>
  </conditionalFormatting>
  <conditionalFormatting sqref="J15:J32">
    <cfRule type="expression" dxfId="504" priority="4" stopIfTrue="1">
      <formula>$G15&gt;39447</formula>
    </cfRule>
    <cfRule type="expression" dxfId="503" priority="5" stopIfTrue="1">
      <formula>$G15&lt;33327</formula>
    </cfRule>
    <cfRule type="expression" dxfId="502" priority="6" stopIfTrue="1">
      <formula>$G15&lt;39448</formula>
    </cfRule>
  </conditionalFormatting>
  <conditionalFormatting sqref="B15:F32">
    <cfRule type="notContainsBlanks" dxfId="501" priority="1">
      <formula>LEN(TRIM(B15))&gt;0</formula>
    </cfRule>
  </conditionalFormatting>
  <dataValidations count="26">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5:H32" xr:uid="{00000000-0002-0000-0700-000000000000}">
      <formula1>$H$37:$H$69</formula1>
    </dataValidation>
    <dataValidation type="date" allowBlank="1" showInputMessage="1" showErrorMessage="1" errorTitle="ΛΑΘΟΣ ΗΜΕΡΟΜΗΝΙΑ" error="Ελέγξετε την ημερομηνία._x000a_(Περίοδος 1/1/2018-31/12/2018)_x000a_" promptTitle="ΠΕΡΙΟΔΟΣ ΤΕΛΕΥΤ. ΜΗΝΑ ΕΡΓΑΣΙΑΣ" prompt="Καταχωρήστε την περίοδο του τελευταίου μήνα που εργάστηκε ο υπάλληλος." sqref="G15:G32" xr:uid="{00000000-0002-0000-0700-000001000000}">
      <formula1>43101</formula1>
      <formula2>43465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xr:uid="{00000000-0002-0000-0700-00000200000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xr:uid="{00000000-0002-0000-0700-000003000000}">
      <formula1>0</formula1>
      <formula2>125</formula2>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5:C32" xr:uid="{00000000-0002-0000-0700-000004000000}">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xr:uid="{00000000-0002-0000-0700-00000500000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B32" xr:uid="{00000000-0002-0000-0700-000006000000}">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700-000007000000}"/>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xr:uid="{00000000-0002-0000-0700-000008000000}"/>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xr:uid="{00000000-0002-0000-0700-000009000000}"/>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xr:uid="{00000000-0002-0000-0700-00000A000000}"/>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xr:uid="{00000000-0002-0000-0700-00000B000000}">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xr:uid="{00000000-0002-0000-0700-00000C000000}">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xr:uid="{00000000-0002-0000-0700-00000D000000}">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xr:uid="{00000000-0002-0000-0700-00000E000000}">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xr:uid="{00000000-0002-0000-0700-00000F000000}">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xr:uid="{00000000-0002-0000-0700-000010000000}"/>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xr:uid="{00000000-0002-0000-0700-000011000000}"/>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xr:uid="{00000000-0002-0000-0700-000012000000}">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xr:uid="{00000000-0002-0000-0700-000013000000}"/>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xr:uid="{00000000-0002-0000-0700-000014000000}"/>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xr:uid="{00000000-0002-0000-0700-000015000000}">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xr:uid="{00000000-0002-0000-0700-00001600000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xr:uid="{00000000-0002-0000-0700-000017000000}"/>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xr:uid="{00000000-0002-0000-0700-000018000000}">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xr:uid="{00000000-0002-0000-0700-000019000000}">
      <formula1>0</formula1>
      <formula2>150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U30"/>
  <sheetViews>
    <sheetView showGridLines="0" workbookViewId="0">
      <selection activeCell="G13" sqref="G13"/>
    </sheetView>
  </sheetViews>
  <sheetFormatPr defaultColWidth="11.5703125" defaultRowHeight="15" x14ac:dyDescent="0.25"/>
  <cols>
    <col min="1" max="1" width="4.140625" style="32" bestFit="1" customWidth="1"/>
    <col min="2" max="6" width="12.7109375" style="33" customWidth="1"/>
    <col min="7" max="7" width="11.42578125" style="39" bestFit="1" customWidth="1"/>
    <col min="8" max="8" width="10.28515625" style="3" bestFit="1" customWidth="1"/>
    <col min="9" max="9" width="12" style="34" customWidth="1"/>
    <col min="10" max="10" width="11.42578125" style="34" bestFit="1" customWidth="1"/>
    <col min="11" max="11" width="8.28515625" style="34" bestFit="1" customWidth="1"/>
    <col min="12" max="12" width="8.28515625" style="35" customWidth="1"/>
    <col min="13" max="13" width="13.28515625" style="3" customWidth="1"/>
    <col min="14" max="14" width="14.5703125" style="3" customWidth="1"/>
    <col min="15" max="16384" width="11.5703125" style="3"/>
  </cols>
  <sheetData>
    <row r="1" spans="1:255" s="108" customFormat="1" ht="26.25" customHeight="1" x14ac:dyDescent="0.25">
      <c r="A1" s="232"/>
      <c r="B1" s="540" t="s">
        <v>60</v>
      </c>
      <c r="C1" s="540"/>
      <c r="D1" s="540"/>
      <c r="E1" s="540"/>
      <c r="F1" s="540"/>
      <c r="G1" s="540"/>
      <c r="H1" s="228"/>
      <c r="I1" s="228"/>
      <c r="J1" s="228"/>
      <c r="K1" s="228"/>
      <c r="L1" s="542" t="s">
        <v>4560</v>
      </c>
      <c r="M1" s="543"/>
      <c r="N1" s="107"/>
      <c r="O1" s="229"/>
      <c r="P1" s="203"/>
      <c r="Q1" s="203"/>
      <c r="R1" s="203"/>
      <c r="S1" s="203"/>
    </row>
    <row r="2" spans="1:255" s="108" customFormat="1" ht="6" customHeight="1" x14ac:dyDescent="0.2">
      <c r="A2" s="231"/>
      <c r="B2" s="541"/>
      <c r="C2" s="541"/>
      <c r="D2" s="541"/>
      <c r="E2" s="541"/>
      <c r="F2" s="541"/>
      <c r="G2" s="541"/>
      <c r="M2" s="255"/>
      <c r="N2" s="110"/>
      <c r="O2" s="544"/>
      <c r="P2" s="544"/>
      <c r="Q2" s="544"/>
      <c r="R2" s="544"/>
      <c r="S2" s="544"/>
    </row>
    <row r="3" spans="1:255" s="108" customFormat="1" ht="20.25" customHeight="1" x14ac:dyDescent="0.2">
      <c r="A3" s="256"/>
      <c r="B3" s="545" t="s">
        <v>4561</v>
      </c>
      <c r="C3" s="545"/>
      <c r="D3" s="545"/>
      <c r="E3" s="545"/>
      <c r="F3" s="545"/>
      <c r="G3" s="546"/>
      <c r="H3" s="547" t="s">
        <v>4559</v>
      </c>
      <c r="I3" s="548"/>
      <c r="J3" s="548"/>
      <c r="K3" s="548"/>
      <c r="L3" s="548"/>
      <c r="M3" s="549"/>
      <c r="N3" s="110"/>
      <c r="O3" s="230"/>
      <c r="P3" s="230"/>
      <c r="Q3" s="230"/>
      <c r="R3" s="230"/>
      <c r="S3" s="230"/>
    </row>
    <row r="4" spans="1:255" ht="9.75" customHeight="1" x14ac:dyDescent="0.2">
      <c r="A4" s="234"/>
      <c r="B4" s="235"/>
      <c r="C4" s="705"/>
      <c r="D4" s="705"/>
      <c r="E4" s="705"/>
      <c r="F4" s="705"/>
      <c r="G4" s="235"/>
      <c r="H4" s="702"/>
      <c r="I4" s="703"/>
      <c r="J4" s="703"/>
      <c r="K4" s="703"/>
      <c r="L4" s="703"/>
      <c r="M4" s="704"/>
      <c r="O4" s="233"/>
      <c r="P4" s="233"/>
      <c r="Q4" s="233"/>
      <c r="R4" s="233"/>
      <c r="S4" s="233"/>
      <c r="T4" s="233"/>
      <c r="U4" s="23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3" customFormat="1" ht="12.75" customHeight="1" x14ac:dyDescent="0.2">
      <c r="A5" s="699" t="s">
        <v>22</v>
      </c>
      <c r="B5" s="700" t="s">
        <v>23</v>
      </c>
      <c r="C5" s="700" t="s">
        <v>33</v>
      </c>
      <c r="D5" s="700" t="s">
        <v>34</v>
      </c>
      <c r="E5" s="700"/>
      <c r="F5" s="700"/>
      <c r="G5" s="245" t="s">
        <v>0</v>
      </c>
      <c r="H5" s="247" t="s">
        <v>39</v>
      </c>
      <c r="I5" s="248" t="s">
        <v>40</v>
      </c>
      <c r="J5" s="249"/>
      <c r="K5" s="250" t="s">
        <v>42</v>
      </c>
      <c r="L5" s="250" t="s">
        <v>43</v>
      </c>
      <c r="M5" s="257" t="s">
        <v>44</v>
      </c>
      <c r="N5" s="4"/>
      <c r="O5" s="233"/>
      <c r="P5" s="233"/>
      <c r="Q5" s="233"/>
      <c r="R5" s="233"/>
      <c r="S5" s="233"/>
      <c r="T5" s="233"/>
      <c r="U5" s="233"/>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3" customFormat="1" ht="12.75" x14ac:dyDescent="0.2">
      <c r="A6" s="699"/>
      <c r="B6" s="700"/>
      <c r="C6" s="700"/>
      <c r="D6" s="700"/>
      <c r="E6" s="700"/>
      <c r="F6" s="700"/>
      <c r="G6" s="37" t="s">
        <v>38</v>
      </c>
      <c r="H6" s="227">
        <v>0</v>
      </c>
      <c r="I6" s="24">
        <v>2.8E-3</v>
      </c>
      <c r="J6" s="25" t="s">
        <v>41</v>
      </c>
      <c r="K6" s="26" t="s">
        <v>46</v>
      </c>
      <c r="L6" s="26" t="s">
        <v>47</v>
      </c>
      <c r="M6" s="71"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3" customFormat="1" ht="12" customHeight="1" thickBot="1" x14ac:dyDescent="0.25">
      <c r="A7" s="699"/>
      <c r="B7" s="700"/>
      <c r="C7" s="700"/>
      <c r="D7" s="700"/>
      <c r="E7" s="700"/>
      <c r="F7" s="700"/>
      <c r="G7" s="246" t="s">
        <v>45</v>
      </c>
      <c r="H7" s="251"/>
      <c r="I7" s="252">
        <v>43</v>
      </c>
      <c r="J7" s="253"/>
      <c r="K7" s="254" t="s">
        <v>49</v>
      </c>
      <c r="L7" s="265" t="s">
        <v>50</v>
      </c>
      <c r="M7" s="258"/>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0" customFormat="1" ht="18" customHeight="1" thickBot="1" x14ac:dyDescent="0.25">
      <c r="A8" s="259"/>
      <c r="B8" s="266"/>
      <c r="C8" s="266"/>
      <c r="D8" s="701"/>
      <c r="E8" s="701"/>
      <c r="F8" s="701"/>
      <c r="G8" s="242" t="s">
        <v>51</v>
      </c>
      <c r="H8" s="242" t="s">
        <v>51</v>
      </c>
      <c r="I8" s="243">
        <v>15411.21</v>
      </c>
      <c r="J8" s="244" t="s">
        <v>51</v>
      </c>
      <c r="K8" s="263"/>
      <c r="L8" s="68">
        <v>5</v>
      </c>
      <c r="M8" s="264"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1" customFormat="1" ht="20.100000000000001" customHeight="1" x14ac:dyDescent="0.2">
      <c r="A9" s="236">
        <v>1</v>
      </c>
      <c r="B9" s="103"/>
      <c r="C9" s="105"/>
      <c r="D9" s="694"/>
      <c r="E9" s="695"/>
      <c r="F9" s="696"/>
      <c r="G9" s="237"/>
      <c r="H9" s="238" t="str">
        <f t="shared" ref="H9:H26" si="0">IF(G9&gt;0,IF(G9*$H$6&gt;$H$7,SUM(G9*$H$6),$H$7)," ")</f>
        <v xml:space="preserve"> </v>
      </c>
      <c r="I9" s="238" t="str">
        <f t="shared" ref="I9:I26" si="1">IF(G9&gt;0,IF((G9+H9)&gt;$I$8,SUM((G9+H9)*$I$6),($I$7))," ")</f>
        <v xml:space="preserve"> </v>
      </c>
      <c r="J9" s="239" t="str">
        <f t="shared" ref="J9:J26" si="2">IF(G9&gt;0,SUM(G9:I9)," ")</f>
        <v xml:space="preserve"> </v>
      </c>
      <c r="K9" s="240"/>
      <c r="L9" s="67" t="str">
        <f t="shared" ref="L9:L26" si="3">IF(K9&gt;0,IF($L$8=5,"247",IF($L$8=6,"299",FALSE))," ")</f>
        <v xml:space="preserve"> </v>
      </c>
      <c r="M9" s="241" t="str">
        <f t="shared" ref="M9:M26" si="4">IF(K9&gt;0,(J9*K9)/L9," ")</f>
        <v xml:space="preserve"> </v>
      </c>
    </row>
    <row r="10" spans="1:255" s="4" customFormat="1" ht="20.100000000000001" customHeight="1" x14ac:dyDescent="0.2">
      <c r="A10" s="52">
        <v>2</v>
      </c>
      <c r="B10" s="103"/>
      <c r="C10" s="105"/>
      <c r="D10" s="694"/>
      <c r="E10" s="695"/>
      <c r="F10" s="696"/>
      <c r="G10" s="44"/>
      <c r="H10" s="60" t="str">
        <f t="shared" si="0"/>
        <v xml:space="preserve"> </v>
      </c>
      <c r="I10" s="60" t="str">
        <f t="shared" si="1"/>
        <v xml:space="preserve"> </v>
      </c>
      <c r="J10" s="101" t="str">
        <f t="shared" si="2"/>
        <v xml:space="preserve"> </v>
      </c>
      <c r="K10" s="41"/>
      <c r="L10" s="67" t="str">
        <f t="shared" si="3"/>
        <v xml:space="preserve"> </v>
      </c>
      <c r="M10" s="63" t="str">
        <f t="shared" si="4"/>
        <v xml:space="preserve"> </v>
      </c>
    </row>
    <row r="11" spans="1:255" s="4" customFormat="1" ht="20.100000000000001" customHeight="1" x14ac:dyDescent="0.2">
      <c r="A11" s="52">
        <v>3</v>
      </c>
      <c r="B11" s="103"/>
      <c r="C11" s="105"/>
      <c r="D11" s="694"/>
      <c r="E11" s="695"/>
      <c r="F11" s="696"/>
      <c r="G11" s="44"/>
      <c r="H11" s="60" t="str">
        <f t="shared" si="0"/>
        <v xml:space="preserve"> </v>
      </c>
      <c r="I11" s="60" t="str">
        <f t="shared" si="1"/>
        <v xml:space="preserve"> </v>
      </c>
      <c r="J11" s="101" t="str">
        <f t="shared" si="2"/>
        <v xml:space="preserve"> </v>
      </c>
      <c r="K11" s="41"/>
      <c r="L11" s="67" t="str">
        <f t="shared" si="3"/>
        <v xml:space="preserve"> </v>
      </c>
      <c r="M11" s="63" t="str">
        <f t="shared" si="4"/>
        <v xml:space="preserve"> </v>
      </c>
    </row>
    <row r="12" spans="1:255" s="4" customFormat="1" ht="20.100000000000001" customHeight="1" x14ac:dyDescent="0.2">
      <c r="A12" s="52">
        <v>4</v>
      </c>
      <c r="B12" s="103"/>
      <c r="C12" s="105"/>
      <c r="D12" s="694"/>
      <c r="E12" s="695"/>
      <c r="F12" s="696"/>
      <c r="G12" s="44"/>
      <c r="H12" s="60" t="str">
        <f t="shared" si="0"/>
        <v xml:space="preserve"> </v>
      </c>
      <c r="I12" s="60" t="str">
        <f t="shared" si="1"/>
        <v xml:space="preserve"> </v>
      </c>
      <c r="J12" s="101" t="str">
        <f t="shared" si="2"/>
        <v xml:space="preserve"> </v>
      </c>
      <c r="K12" s="41"/>
      <c r="L12" s="67" t="str">
        <f t="shared" si="3"/>
        <v xml:space="preserve"> </v>
      </c>
      <c r="M12" s="63" t="str">
        <f t="shared" si="4"/>
        <v xml:space="preserve"> </v>
      </c>
    </row>
    <row r="13" spans="1:255" s="4" customFormat="1" ht="20.100000000000001" customHeight="1" x14ac:dyDescent="0.2">
      <c r="A13" s="52">
        <v>5</v>
      </c>
      <c r="B13" s="103"/>
      <c r="C13" s="105"/>
      <c r="D13" s="694"/>
      <c r="E13" s="695"/>
      <c r="F13" s="696"/>
      <c r="G13" s="44"/>
      <c r="H13" s="60" t="str">
        <f t="shared" si="0"/>
        <v xml:space="preserve"> </v>
      </c>
      <c r="I13" s="60" t="str">
        <f t="shared" si="1"/>
        <v xml:space="preserve"> </v>
      </c>
      <c r="J13" s="101" t="str">
        <f t="shared" si="2"/>
        <v xml:space="preserve"> </v>
      </c>
      <c r="K13" s="41"/>
      <c r="L13" s="67" t="str">
        <f t="shared" si="3"/>
        <v xml:space="preserve"> </v>
      </c>
      <c r="M13" s="63" t="str">
        <f t="shared" si="4"/>
        <v xml:space="preserve"> </v>
      </c>
    </row>
    <row r="14" spans="1:255" s="4" customFormat="1" ht="20.100000000000001" customHeight="1" x14ac:dyDescent="0.2">
      <c r="A14" s="52">
        <v>6</v>
      </c>
      <c r="B14" s="103"/>
      <c r="C14" s="105"/>
      <c r="D14" s="694"/>
      <c r="E14" s="695"/>
      <c r="F14" s="696"/>
      <c r="G14" s="44"/>
      <c r="H14" s="60" t="str">
        <f t="shared" si="0"/>
        <v xml:space="preserve"> </v>
      </c>
      <c r="I14" s="60" t="str">
        <f t="shared" si="1"/>
        <v xml:space="preserve"> </v>
      </c>
      <c r="J14" s="101" t="str">
        <f t="shared" si="2"/>
        <v xml:space="preserve"> </v>
      </c>
      <c r="K14" s="41"/>
      <c r="L14" s="67" t="str">
        <f t="shared" si="3"/>
        <v xml:space="preserve"> </v>
      </c>
      <c r="M14" s="63" t="str">
        <f t="shared" si="4"/>
        <v xml:space="preserve"> </v>
      </c>
    </row>
    <row r="15" spans="1:255" s="4" customFormat="1" ht="20.100000000000001" customHeight="1" x14ac:dyDescent="0.2">
      <c r="A15" s="52">
        <v>7</v>
      </c>
      <c r="B15" s="103"/>
      <c r="C15" s="105"/>
      <c r="D15" s="694"/>
      <c r="E15" s="695"/>
      <c r="F15" s="696"/>
      <c r="G15" s="44"/>
      <c r="H15" s="60" t="str">
        <f t="shared" si="0"/>
        <v xml:space="preserve"> </v>
      </c>
      <c r="I15" s="60" t="str">
        <f t="shared" si="1"/>
        <v xml:space="preserve"> </v>
      </c>
      <c r="J15" s="101" t="str">
        <f t="shared" si="2"/>
        <v xml:space="preserve"> </v>
      </c>
      <c r="K15" s="41"/>
      <c r="L15" s="67" t="str">
        <f t="shared" si="3"/>
        <v xml:space="preserve"> </v>
      </c>
      <c r="M15" s="63" t="str">
        <f t="shared" si="4"/>
        <v xml:space="preserve"> </v>
      </c>
    </row>
    <row r="16" spans="1:255" s="4" customFormat="1" ht="20.100000000000001" customHeight="1" x14ac:dyDescent="0.2">
      <c r="A16" s="52">
        <v>8</v>
      </c>
      <c r="B16" s="103"/>
      <c r="C16" s="105"/>
      <c r="D16" s="694"/>
      <c r="E16" s="695"/>
      <c r="F16" s="696"/>
      <c r="G16" s="44"/>
      <c r="H16" s="60" t="str">
        <f t="shared" si="0"/>
        <v xml:space="preserve"> </v>
      </c>
      <c r="I16" s="60" t="str">
        <f t="shared" si="1"/>
        <v xml:space="preserve"> </v>
      </c>
      <c r="J16" s="101" t="str">
        <f t="shared" si="2"/>
        <v xml:space="preserve"> </v>
      </c>
      <c r="K16" s="41"/>
      <c r="L16" s="67" t="str">
        <f t="shared" si="3"/>
        <v xml:space="preserve"> </v>
      </c>
      <c r="M16" s="63" t="str">
        <f t="shared" si="4"/>
        <v xml:space="preserve"> </v>
      </c>
    </row>
    <row r="17" spans="1:13" s="4" customFormat="1" ht="20.100000000000001" customHeight="1" x14ac:dyDescent="0.2">
      <c r="A17" s="52">
        <v>9</v>
      </c>
      <c r="B17" s="103"/>
      <c r="C17" s="105"/>
      <c r="D17" s="694"/>
      <c r="E17" s="695"/>
      <c r="F17" s="696"/>
      <c r="G17" s="44"/>
      <c r="H17" s="60" t="str">
        <f t="shared" si="0"/>
        <v xml:space="preserve"> </v>
      </c>
      <c r="I17" s="60" t="str">
        <f t="shared" si="1"/>
        <v xml:space="preserve"> </v>
      </c>
      <c r="J17" s="101" t="str">
        <f t="shared" si="2"/>
        <v xml:space="preserve"> </v>
      </c>
      <c r="K17" s="41"/>
      <c r="L17" s="67" t="str">
        <f t="shared" si="3"/>
        <v xml:space="preserve"> </v>
      </c>
      <c r="M17" s="63" t="str">
        <f t="shared" si="4"/>
        <v xml:space="preserve"> </v>
      </c>
    </row>
    <row r="18" spans="1:13" s="4" customFormat="1" ht="20.100000000000001" customHeight="1" x14ac:dyDescent="0.2">
      <c r="A18" s="52">
        <v>10</v>
      </c>
      <c r="B18" s="103"/>
      <c r="C18" s="105"/>
      <c r="D18" s="694"/>
      <c r="E18" s="695"/>
      <c r="F18" s="696"/>
      <c r="G18" s="44"/>
      <c r="H18" s="60" t="str">
        <f t="shared" si="0"/>
        <v xml:space="preserve"> </v>
      </c>
      <c r="I18" s="60" t="str">
        <f t="shared" si="1"/>
        <v xml:space="preserve"> </v>
      </c>
      <c r="J18" s="101" t="str">
        <f t="shared" si="2"/>
        <v xml:space="preserve"> </v>
      </c>
      <c r="K18" s="41"/>
      <c r="L18" s="67" t="str">
        <f t="shared" si="3"/>
        <v xml:space="preserve"> </v>
      </c>
      <c r="M18" s="63" t="str">
        <f t="shared" si="4"/>
        <v xml:space="preserve"> </v>
      </c>
    </row>
    <row r="19" spans="1:13" s="4" customFormat="1" ht="20.100000000000001" customHeight="1" x14ac:dyDescent="0.2">
      <c r="A19" s="53">
        <v>11</v>
      </c>
      <c r="B19" s="103"/>
      <c r="C19" s="105"/>
      <c r="D19" s="694"/>
      <c r="E19" s="695"/>
      <c r="F19" s="696"/>
      <c r="G19" s="44"/>
      <c r="H19" s="60" t="str">
        <f t="shared" si="0"/>
        <v xml:space="preserve"> </v>
      </c>
      <c r="I19" s="60" t="str">
        <f t="shared" si="1"/>
        <v xml:space="preserve"> </v>
      </c>
      <c r="J19" s="101" t="str">
        <f t="shared" si="2"/>
        <v xml:space="preserve"> </v>
      </c>
      <c r="K19" s="41"/>
      <c r="L19" s="67" t="str">
        <f t="shared" si="3"/>
        <v xml:space="preserve"> </v>
      </c>
      <c r="M19" s="63" t="str">
        <f t="shared" si="4"/>
        <v xml:space="preserve"> </v>
      </c>
    </row>
    <row r="20" spans="1:13" s="4" customFormat="1" ht="20.100000000000001" customHeight="1" x14ac:dyDescent="0.2">
      <c r="A20" s="52">
        <v>12</v>
      </c>
      <c r="B20" s="103"/>
      <c r="C20" s="105"/>
      <c r="D20" s="694"/>
      <c r="E20" s="695"/>
      <c r="F20" s="696"/>
      <c r="G20" s="44"/>
      <c r="H20" s="60" t="str">
        <f t="shared" si="0"/>
        <v xml:space="preserve"> </v>
      </c>
      <c r="I20" s="60" t="str">
        <f t="shared" si="1"/>
        <v xml:space="preserve"> </v>
      </c>
      <c r="J20" s="101" t="str">
        <f t="shared" si="2"/>
        <v xml:space="preserve"> </v>
      </c>
      <c r="K20" s="41"/>
      <c r="L20" s="67" t="str">
        <f t="shared" si="3"/>
        <v xml:space="preserve"> </v>
      </c>
      <c r="M20" s="63" t="str">
        <f t="shared" si="4"/>
        <v xml:space="preserve"> </v>
      </c>
    </row>
    <row r="21" spans="1:13" s="4" customFormat="1" ht="20.100000000000001" customHeight="1" x14ac:dyDescent="0.2">
      <c r="A21" s="52">
        <v>13</v>
      </c>
      <c r="B21" s="103"/>
      <c r="C21" s="105"/>
      <c r="D21" s="694"/>
      <c r="E21" s="695"/>
      <c r="F21" s="696"/>
      <c r="G21" s="44"/>
      <c r="H21" s="60" t="str">
        <f t="shared" si="0"/>
        <v xml:space="preserve"> </v>
      </c>
      <c r="I21" s="60" t="str">
        <f t="shared" si="1"/>
        <v xml:space="preserve"> </v>
      </c>
      <c r="J21" s="101" t="str">
        <f t="shared" si="2"/>
        <v xml:space="preserve"> </v>
      </c>
      <c r="K21" s="41"/>
      <c r="L21" s="67" t="str">
        <f t="shared" si="3"/>
        <v xml:space="preserve"> </v>
      </c>
      <c r="M21" s="63" t="str">
        <f t="shared" si="4"/>
        <v xml:space="preserve"> </v>
      </c>
    </row>
    <row r="22" spans="1:13" s="4" customFormat="1" ht="20.100000000000001" customHeight="1" x14ac:dyDescent="0.2">
      <c r="A22" s="52">
        <v>14</v>
      </c>
      <c r="B22" s="103"/>
      <c r="C22" s="105"/>
      <c r="D22" s="694"/>
      <c r="E22" s="695"/>
      <c r="F22" s="696"/>
      <c r="G22" s="44"/>
      <c r="H22" s="60" t="str">
        <f t="shared" si="0"/>
        <v xml:space="preserve"> </v>
      </c>
      <c r="I22" s="60" t="str">
        <f t="shared" si="1"/>
        <v xml:space="preserve"> </v>
      </c>
      <c r="J22" s="101" t="str">
        <f t="shared" si="2"/>
        <v xml:space="preserve"> </v>
      </c>
      <c r="K22" s="41"/>
      <c r="L22" s="67" t="str">
        <f t="shared" si="3"/>
        <v xml:space="preserve"> </v>
      </c>
      <c r="M22" s="63" t="str">
        <f t="shared" si="4"/>
        <v xml:space="preserve"> </v>
      </c>
    </row>
    <row r="23" spans="1:13" s="4" customFormat="1" ht="20.100000000000001" customHeight="1" x14ac:dyDescent="0.2">
      <c r="A23" s="52">
        <v>15</v>
      </c>
      <c r="B23" s="103"/>
      <c r="C23" s="105"/>
      <c r="D23" s="694"/>
      <c r="E23" s="695"/>
      <c r="F23" s="696"/>
      <c r="G23" s="44"/>
      <c r="H23" s="60" t="str">
        <f t="shared" si="0"/>
        <v xml:space="preserve"> </v>
      </c>
      <c r="I23" s="60" t="str">
        <f t="shared" si="1"/>
        <v xml:space="preserve"> </v>
      </c>
      <c r="J23" s="101" t="str">
        <f t="shared" si="2"/>
        <v xml:space="preserve"> </v>
      </c>
      <c r="K23" s="41"/>
      <c r="L23" s="67" t="str">
        <f t="shared" si="3"/>
        <v xml:space="preserve"> </v>
      </c>
      <c r="M23" s="63" t="str">
        <f t="shared" si="4"/>
        <v xml:space="preserve"> </v>
      </c>
    </row>
    <row r="24" spans="1:13" s="4" customFormat="1" ht="20.100000000000001" customHeight="1" x14ac:dyDescent="0.2">
      <c r="A24" s="52">
        <v>16</v>
      </c>
      <c r="B24" s="103"/>
      <c r="C24" s="105"/>
      <c r="D24" s="694"/>
      <c r="E24" s="695"/>
      <c r="F24" s="696"/>
      <c r="G24" s="44"/>
      <c r="H24" s="60" t="str">
        <f t="shared" si="0"/>
        <v xml:space="preserve"> </v>
      </c>
      <c r="I24" s="60" t="str">
        <f t="shared" si="1"/>
        <v xml:space="preserve"> </v>
      </c>
      <c r="J24" s="101" t="str">
        <f t="shared" si="2"/>
        <v xml:space="preserve"> </v>
      </c>
      <c r="K24" s="41"/>
      <c r="L24" s="67" t="str">
        <f t="shared" si="3"/>
        <v xml:space="preserve"> </v>
      </c>
      <c r="M24" s="63" t="str">
        <f t="shared" si="4"/>
        <v xml:space="preserve"> </v>
      </c>
    </row>
    <row r="25" spans="1:13" s="4" customFormat="1" ht="20.100000000000001" customHeight="1" x14ac:dyDescent="0.2">
      <c r="A25" s="52">
        <v>17</v>
      </c>
      <c r="B25" s="103"/>
      <c r="C25" s="105"/>
      <c r="D25" s="694"/>
      <c r="E25" s="695"/>
      <c r="F25" s="696"/>
      <c r="G25" s="44"/>
      <c r="H25" s="60" t="str">
        <f t="shared" si="0"/>
        <v xml:space="preserve"> </v>
      </c>
      <c r="I25" s="60" t="str">
        <f t="shared" si="1"/>
        <v xml:space="preserve"> </v>
      </c>
      <c r="J25" s="101" t="str">
        <f t="shared" si="2"/>
        <v xml:space="preserve"> </v>
      </c>
      <c r="K25" s="41"/>
      <c r="L25" s="67" t="str">
        <f t="shared" si="3"/>
        <v xml:space="preserve"> </v>
      </c>
      <c r="M25" s="63" t="str">
        <f t="shared" si="4"/>
        <v xml:space="preserve"> </v>
      </c>
    </row>
    <row r="26" spans="1:13" s="4" customFormat="1" ht="20.100000000000001" customHeight="1" x14ac:dyDescent="0.2">
      <c r="A26" s="54">
        <v>18</v>
      </c>
      <c r="B26" s="103"/>
      <c r="C26" s="105"/>
      <c r="D26" s="694"/>
      <c r="E26" s="695"/>
      <c r="F26" s="696"/>
      <c r="G26" s="45"/>
      <c r="H26" s="61" t="str">
        <f t="shared" si="0"/>
        <v xml:space="preserve"> </v>
      </c>
      <c r="I26" s="60" t="str">
        <f t="shared" si="1"/>
        <v xml:space="preserve"> </v>
      </c>
      <c r="J26" s="102" t="str">
        <f t="shared" si="2"/>
        <v xml:space="preserve"> </v>
      </c>
      <c r="K26" s="42"/>
      <c r="L26" s="67" t="str">
        <f t="shared" si="3"/>
        <v xml:space="preserve"> </v>
      </c>
      <c r="M26" s="64" t="str">
        <f t="shared" si="4"/>
        <v xml:space="preserve"> </v>
      </c>
    </row>
    <row r="27" spans="1:13" s="4" customFormat="1" ht="18" customHeight="1" thickBot="1" x14ac:dyDescent="0.3">
      <c r="A27" s="317" t="s">
        <v>52</v>
      </c>
      <c r="B27" s="318"/>
      <c r="C27" s="318"/>
      <c r="D27" s="318"/>
      <c r="E27" s="318"/>
      <c r="F27" s="318"/>
      <c r="G27" s="318"/>
      <c r="H27" s="318"/>
      <c r="I27" s="318"/>
      <c r="J27" s="318"/>
      <c r="K27" s="318"/>
      <c r="L27" s="319"/>
      <c r="M27" s="65" t="str">
        <f>IF(SUM(M9:M26)&lt;&gt;0,SUM(M9:M26)," ")</f>
        <v xml:space="preserve"> </v>
      </c>
    </row>
    <row r="28" spans="1:13" s="4" customFormat="1" ht="24.95" customHeight="1" thickTop="1" x14ac:dyDescent="0.25">
      <c r="A28" s="49"/>
      <c r="B28" s="330" t="s">
        <v>26</v>
      </c>
      <c r="C28" s="330"/>
      <c r="D28" s="329"/>
      <c r="E28" s="329"/>
      <c r="F28" s="329"/>
      <c r="G28" s="47"/>
      <c r="H28" s="47"/>
      <c r="I28" s="330" t="s">
        <v>32</v>
      </c>
      <c r="J28" s="330"/>
      <c r="K28" s="329"/>
      <c r="L28" s="329"/>
      <c r="M28" s="48"/>
    </row>
    <row r="29" spans="1:13" s="4" customFormat="1" ht="21.75" customHeight="1" x14ac:dyDescent="0.25">
      <c r="A29" s="49"/>
      <c r="B29" s="331" t="s">
        <v>17</v>
      </c>
      <c r="C29" s="331"/>
      <c r="D29" s="332"/>
      <c r="E29" s="332"/>
      <c r="F29" s="332"/>
      <c r="G29" s="47"/>
      <c r="H29" s="47"/>
      <c r="I29" s="331" t="s">
        <v>32</v>
      </c>
      <c r="J29" s="331"/>
      <c r="K29" s="333"/>
      <c r="L29" s="333"/>
      <c r="M29" s="48"/>
    </row>
    <row r="30" spans="1:13" ht="8.25" customHeight="1" thickBot="1" x14ac:dyDescent="0.3">
      <c r="A30" s="323"/>
      <c r="B30" s="324"/>
      <c r="C30" s="324"/>
      <c r="D30" s="324"/>
      <c r="E30" s="324"/>
      <c r="F30" s="324"/>
      <c r="G30" s="324"/>
      <c r="H30" s="324"/>
      <c r="I30" s="324"/>
      <c r="J30" s="324"/>
      <c r="K30" s="324"/>
      <c r="L30" s="324"/>
      <c r="M30" s="325"/>
    </row>
  </sheetData>
  <sheetProtection password="EFE1" sheet="1" objects="1" scenarios="1" selectLockedCells="1"/>
  <mergeCells count="39">
    <mergeCell ref="B1:G2"/>
    <mergeCell ref="H3:M4"/>
    <mergeCell ref="O2:S2"/>
    <mergeCell ref="L1:M1"/>
    <mergeCell ref="C4:F4"/>
    <mergeCell ref="D9:F9"/>
    <mergeCell ref="D10:F10"/>
    <mergeCell ref="D11:F11"/>
    <mergeCell ref="D12:F12"/>
    <mergeCell ref="B3:G3"/>
    <mergeCell ref="A5:A7"/>
    <mergeCell ref="B5:B7"/>
    <mergeCell ref="C5:C7"/>
    <mergeCell ref="D5:F7"/>
    <mergeCell ref="D8:F8"/>
    <mergeCell ref="D13:F13"/>
    <mergeCell ref="D26:F26"/>
    <mergeCell ref="D15:F15"/>
    <mergeCell ref="D16:F16"/>
    <mergeCell ref="D17:F17"/>
    <mergeCell ref="D18:F18"/>
    <mergeCell ref="D19:F19"/>
    <mergeCell ref="D20:F20"/>
    <mergeCell ref="D21:F21"/>
    <mergeCell ref="D22:F22"/>
    <mergeCell ref="D14:F14"/>
    <mergeCell ref="D23:F23"/>
    <mergeCell ref="D24:F24"/>
    <mergeCell ref="D25:F25"/>
    <mergeCell ref="A27:L27"/>
    <mergeCell ref="B28:C28"/>
    <mergeCell ref="D28:F28"/>
    <mergeCell ref="I28:J28"/>
    <mergeCell ref="K28:L28"/>
    <mergeCell ref="B29:C29"/>
    <mergeCell ref="D29:F29"/>
    <mergeCell ref="I29:J29"/>
    <mergeCell ref="K29:L29"/>
    <mergeCell ref="A30:M30"/>
  </mergeCells>
  <conditionalFormatting sqref="B5">
    <cfRule type="expression" dxfId="500" priority="3" stopIfTrue="1">
      <formula>B7&gt;0</formula>
    </cfRule>
  </conditionalFormatting>
  <conditionalFormatting sqref="B5">
    <cfRule type="expression" dxfId="499" priority="2" stopIfTrue="1">
      <formula>B7&gt;0</formula>
    </cfRule>
  </conditionalFormatting>
  <conditionalFormatting sqref="B9:F26">
    <cfRule type="notContainsBlanks" dxfId="498" priority="1">
      <formula>LEN(TRIM(B9))&gt;0</formula>
    </cfRule>
  </conditionalFormatting>
  <dataValidations count="7">
    <dataValidation allowBlank="1" showInputMessage="1" showErrorMessage="1" promptTitle="ΓΕΝΙΚΕΣ ΑΥΞΗΣΕΙΣ" prompt="Καταχώριση ΠΟΣΟΣΤΟΥ Γενικών Αυξήσεων" sqref="H6" xr:uid="{00000000-0002-0000-0800-000000000000}"/>
    <dataValidation allowBlank="1" showInputMessage="1" showErrorMessage="1" promptTitle="ΤΙΜΑΡΙΘΜΙΚΟ ΕΠΙΔΟΜΑ" prompt="Καταχώριση ΠΟΣΟΣΤΟΥ Τιμαριθμικού Επιδόματος" sqref="I6" xr:uid="{00000000-0002-0000-0800-000001000000}"/>
    <dataValidation allowBlank="1" showInputMessage="1" showErrorMessage="1" promptTitle="ΤΙΜΑΡΙΘΜΙΚΟ ΕΠΙΔΟΜΑ" prompt="Καταχώριση ΕΛΑΧΙΣΤΟΥ ΠΟΣΟΥ Τιμαριθμικού Επιδόματος" sqref="I7" xr:uid="{00000000-0002-0000-0800-000002000000}"/>
    <dataValidation allowBlank="1" showInputMessage="1" showErrorMessage="1" promptTitle="ΕΛΑΧΙΣΤΟ ΠΟΣΟ ΓΕΝΙΚΩΝ ΑΥΞΗΣΕΩΝ" prompt="Καταχώριση  ΕΛΑΧΙΣΤΟΥ ΠΟΣΟΥ Γενικών Αυξήσεων" sqref="H7" xr:uid="{00000000-0002-0000-0800-000003000000}"/>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xr:uid="{00000000-0002-0000-0800-000004000000}"/>
    <dataValidation type="textLength" operator="lessThanOrEqual" allowBlank="1" showErrorMessage="1" errorTitle="ΑΡΙΘΜΟΣ ΚΟΙΝΩΝΙΚΩΝ ΑΣΦΑΛΙΣΕΩΝ" error="Μέχρι 10 χαρακτήρες" sqref="B9:B26" xr:uid="{00000000-0002-0000-0800-000005000000}">
      <formula1>10</formula1>
    </dataValidation>
    <dataValidation type="textLength" operator="lessThanOrEqual" allowBlank="1" showErrorMessage="1" errorTitle="ΑΡΙΘΜΟΣ ΔΕΛΤΙΟΥ ΤΑΥΤΟΤΗΤΑΣ" error="Μέχρι 10 χαρακτήρες" sqref="C9:C26" xr:uid="{00000000-0002-0000-0800-000006000000}">
      <formula1>10</formula1>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LEAVE JAN-JUN 2011</vt:lpstr>
      <vt:lpstr>ΓΛ44 ΙΖ Jan 2019-Dec 2019 (2)</vt:lpstr>
      <vt:lpstr>ΓΛ44Β (Αξιωμ) Μar 2019-Dec  (2)</vt:lpstr>
      <vt:lpstr>LEAVE JUL 2011-DEC 2017</vt:lpstr>
      <vt:lpstr>Γ.Λ. 44Ι 1.7.11-31.12.17 WRONG</vt:lpstr>
      <vt:lpstr>Γ.Λ.44Ι JUL 2011-DEC 2017 </vt:lpstr>
      <vt:lpstr>LEAVE Jan 2018-June 2018</vt:lpstr>
      <vt:lpstr>ΓΛ44 ΙΖ Jan 2018-June 2018</vt:lpstr>
      <vt:lpstr>LEAVE July 2018-Dec 2018</vt:lpstr>
      <vt:lpstr>ΓΛ44 ΙΖ July 2018-Dec 2018</vt:lpstr>
      <vt:lpstr>LEAVE Jan 2019-Dec 2019</vt:lpstr>
      <vt:lpstr>ΓΛ44 ΙΖ Jan 2019-Dec 2019</vt:lpstr>
      <vt:lpstr>ΓΛ44Β (Αξιωμ) Μar 2019-Dec 2019</vt:lpstr>
      <vt:lpstr>ΓΛ 44Ν(LEAVE) Ιαν 2020-Δεκ 2021</vt:lpstr>
      <vt:lpstr>ΓΛ44 ΙΖ Ιαν 2020-Δεκ2021</vt:lpstr>
      <vt:lpstr>ΓΛ44Β (Αξιωμ) Ιαν 2020-Δεκ2021</vt:lpstr>
      <vt:lpstr>ΓΛ 44Ν(LEAVE) Ιαν 2022-Δεκ 2022</vt:lpstr>
      <vt:lpstr>ΓΛ44 ΙΖ Ιαν 2022 - Δεκ 2022</vt:lpstr>
      <vt:lpstr>ΓΛ 44Ν(LEAVE) Ιαν 2023-... </vt:lpstr>
      <vt:lpstr>ΓΛ44 ΙΖ Ιαν 2023 - .... </vt:lpstr>
      <vt:lpstr>ΓΛ44Β (Αξιωμ) Ιαν 2020-Δεκ2 (2)</vt:lpstr>
      <vt:lpstr>'LEAVE Jan 2018-June 2018'!Print_Area</vt:lpstr>
      <vt:lpstr>'LEAVE Jan 2019-Dec 2019'!Print_Area</vt:lpstr>
      <vt:lpstr>'LEAVE JAN-JUN 2011'!Print_Area</vt:lpstr>
      <vt:lpstr>'LEAVE JUL 2011-DEC 2017'!Print_Area</vt:lpstr>
      <vt:lpstr>'LEAVE July 2018-Dec 2018'!Print_Area</vt:lpstr>
      <vt:lpstr>'Γ.Λ. 44Ι 1.7.11-31.12.17 WRONG'!Print_Area</vt:lpstr>
      <vt:lpstr>'Γ.Λ.44Ι JUL 2011-DEC 2017 '!Print_Area</vt:lpstr>
      <vt:lpstr>'ΓΛ 44Ν(LEAVE) Ιαν 2020-Δεκ 2021'!Print_Area</vt:lpstr>
      <vt:lpstr>'ΓΛ 44Ν(LEAVE) Ιαν 2022-Δεκ 2022'!Print_Area</vt:lpstr>
      <vt:lpstr>'ΓΛ 44Ν(LEAVE) Ιαν 2023-... '!Print_Area</vt:lpstr>
      <vt:lpstr>'ΓΛ44 ΙΖ Jan 2018-June 2018'!Print_Area</vt:lpstr>
      <vt:lpstr>'ΓΛ44 ΙΖ Jan 2019-Dec 2019'!Print_Area</vt:lpstr>
      <vt:lpstr>'ΓΛ44 ΙΖ Jan 2019-Dec 2019 (2)'!Print_Area</vt:lpstr>
      <vt:lpstr>'ΓΛ44 ΙΖ July 2018-Dec 2018'!Print_Area</vt:lpstr>
      <vt:lpstr>'ΓΛ44 ΙΖ Ιαν 2020-Δεκ2021'!Print_Area</vt:lpstr>
      <vt:lpstr>'ΓΛ44 ΙΖ Ιαν 2022 - Δεκ 2022'!Print_Area</vt:lpstr>
      <vt:lpstr>'ΓΛ44 ΙΖ Ιαν 2023 - .... '!Print_Area</vt:lpstr>
    </vt:vector>
  </TitlesOfParts>
  <Company>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Salaries Forms</dc:title>
  <dc:creator>George Tziortzis</dc:creator>
  <cp:lastModifiedBy>Mary Kourtellari</cp:lastModifiedBy>
  <cp:lastPrinted>2023-03-30T09:27:43Z</cp:lastPrinted>
  <dcterms:created xsi:type="dcterms:W3CDTF">2000-03-15T17:00:13Z</dcterms:created>
  <dcterms:modified xsi:type="dcterms:W3CDTF">2023-03-31T05:28:12Z</dcterms:modified>
</cp:coreProperties>
</file>